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45" yWindow="15" windowWidth="7470" windowHeight="9075" tabRatio="720" activeTab="0"/>
  </bookViews>
  <sheets>
    <sheet name="Income statement " sheetId="1" r:id="rId1"/>
    <sheet name="Balance sheet" sheetId="2" r:id="rId2"/>
    <sheet name="Changes in equity " sheetId="3" r:id="rId3"/>
    <sheet name="Cash flow" sheetId="4" r:id="rId4"/>
  </sheets>
  <definedNames>
    <definedName name="Z_E20F9847_0E72_4B29_A8AC_46822D5A4336_.wvu.PrintArea" localSheetId="1" hidden="1">'Balance sheet'!$A$1:$F$49</definedName>
    <definedName name="Z_E20F9847_0E72_4B29_A8AC_46822D5A4336_.wvu.PrintArea" localSheetId="3" hidden="1">'Cash flow'!$A$1:$D$56</definedName>
    <definedName name="Z_E20F9847_0E72_4B29_A8AC_46822D5A4336_.wvu.PrintArea" localSheetId="2" hidden="1">'Changes in equity '!$A$1:$H$60</definedName>
    <definedName name="Z_E20F9847_0E72_4B29_A8AC_46822D5A4336_.wvu.PrintArea" localSheetId="0" hidden="1">'Income statement '!$A$1:$H$61</definedName>
  </definedNames>
  <calcPr fullCalcOnLoad="1"/>
</workbook>
</file>

<file path=xl/sharedStrings.xml><?xml version="1.0" encoding="utf-8"?>
<sst xmlns="http://schemas.openxmlformats.org/spreadsheetml/2006/main" count="151" uniqueCount="116">
  <si>
    <t>RM’000</t>
  </si>
  <si>
    <t>Borrowings</t>
  </si>
  <si>
    <t>Share capital</t>
  </si>
  <si>
    <t>RM'000</t>
  </si>
  <si>
    <t>Property, plant and equipment</t>
  </si>
  <si>
    <t>Inventories</t>
  </si>
  <si>
    <t>Trade and other receivables</t>
  </si>
  <si>
    <t>Trade and other payables</t>
  </si>
  <si>
    <t>Taxation</t>
  </si>
  <si>
    <t>Revenue</t>
  </si>
  <si>
    <t>Non-cash items</t>
  </si>
  <si>
    <t>Net change in current assets</t>
  </si>
  <si>
    <t>Interest paid</t>
  </si>
  <si>
    <t>Interest received</t>
  </si>
  <si>
    <t>Interest expense</t>
  </si>
  <si>
    <t>Interest income</t>
  </si>
  <si>
    <t>Purchase of property, plant and equipment</t>
  </si>
  <si>
    <t>Adjustments for:</t>
  </si>
  <si>
    <t>Changes in working capital:</t>
  </si>
  <si>
    <t>Cash and cash equivalents comprise:</t>
  </si>
  <si>
    <t>Capital</t>
  </si>
  <si>
    <t>Share</t>
  </si>
  <si>
    <t>Total</t>
  </si>
  <si>
    <t>Reserves</t>
  </si>
  <si>
    <t>Distributable</t>
  </si>
  <si>
    <t>ended</t>
  </si>
  <si>
    <t>Cash flows from operating activities</t>
  </si>
  <si>
    <t>Cash flows from investing activities</t>
  </si>
  <si>
    <t>Cash flows from financing activities</t>
  </si>
  <si>
    <t>Condensed Consolidated Income Statements</t>
  </si>
  <si>
    <t>Deposits, bank and cash balances</t>
  </si>
  <si>
    <t>Investment in jointly controlled entities</t>
  </si>
  <si>
    <t>(Audited)</t>
  </si>
  <si>
    <t>(Unaudited)</t>
  </si>
  <si>
    <t>Condensed Consolidated Balance Sheet</t>
  </si>
  <si>
    <t xml:space="preserve">Net change in current liabilities </t>
  </si>
  <si>
    <t>quarter ended</t>
  </si>
  <si>
    <t>Cumulative</t>
  </si>
  <si>
    <t>Deferred tax assets</t>
  </si>
  <si>
    <t>Deferred tax liabilities</t>
  </si>
  <si>
    <t>Intangible assets</t>
  </si>
  <si>
    <t>Cost of sales</t>
  </si>
  <si>
    <t>Attributable to:</t>
  </si>
  <si>
    <t>Administrative expenses</t>
  </si>
  <si>
    <t>Quarterly report on unaudited consolidated results</t>
  </si>
  <si>
    <t>Condensed Unaudited Consolidated Statement of Changes in Equity</t>
  </si>
  <si>
    <t>Condensed Unaudited Consolidated Cash Flow Statement</t>
  </si>
  <si>
    <t>Investment property</t>
  </si>
  <si>
    <t>Goodwill</t>
  </si>
  <si>
    <t xml:space="preserve">As at </t>
  </si>
  <si>
    <t xml:space="preserve">Net assets per share attributable </t>
  </si>
  <si>
    <t>Investment</t>
  </si>
  <si>
    <t>Amount due to holding company</t>
  </si>
  <si>
    <t>Short term borrowings</t>
  </si>
  <si>
    <t>At 1 February 2006</t>
  </si>
  <si>
    <t>Non-Distributable</t>
  </si>
  <si>
    <t>** - The non-distributable capital reserves relates to a revaluation done in 1993 of the Group's quoted investment based on the prevailing market value.</t>
  </si>
  <si>
    <t xml:space="preserve">Cumulative </t>
  </si>
  <si>
    <t>Cash and bank balances</t>
  </si>
  <si>
    <t>N/A</t>
  </si>
  <si>
    <t>Amount due from holding company</t>
  </si>
  <si>
    <t>Equity</t>
  </si>
  <si>
    <t>Shareholders of the Company</t>
  </si>
  <si>
    <t xml:space="preserve"> to ordinary shareholders of the Company (sen) </t>
  </si>
  <si>
    <t>Attributable to shareholders of the Company</t>
  </si>
  <si>
    <t>Selling expenses</t>
  </si>
  <si>
    <t>Drawdown of bank borrowings</t>
  </si>
  <si>
    <t>Repayment of bank borrowings</t>
  </si>
  <si>
    <t>Gross profit</t>
  </si>
  <si>
    <t>Dividend income</t>
  </si>
  <si>
    <t>Dividend income received</t>
  </si>
  <si>
    <t xml:space="preserve">3 months </t>
  </si>
  <si>
    <t>Total non-current assets</t>
  </si>
  <si>
    <t>Total current assets</t>
  </si>
  <si>
    <t>Total assets</t>
  </si>
  <si>
    <t>Liabilities</t>
  </si>
  <si>
    <t>Total non-current liabilities</t>
  </si>
  <si>
    <t>Total current liabilities</t>
  </si>
  <si>
    <t>Total liabilities</t>
  </si>
  <si>
    <t>Total equity and liabilities</t>
  </si>
  <si>
    <t>31.01.07</t>
  </si>
  <si>
    <t>Increase in fixed deposit pledged</t>
  </si>
  <si>
    <t>Assets</t>
  </si>
  <si>
    <t>Hire purchase payables - short term</t>
  </si>
  <si>
    <t>Hire purchase payables - long term</t>
  </si>
  <si>
    <t>At 1 February 2007</t>
  </si>
  <si>
    <t>Net loss for the period</t>
  </si>
  <si>
    <t>Repayment of hire purchase</t>
  </si>
  <si>
    <t>Bank overdrafts</t>
  </si>
  <si>
    <t>Loss before taxation</t>
  </si>
  <si>
    <t>Operating loss before working capital changes</t>
  </si>
  <si>
    <t>Net cash used in operating activities</t>
  </si>
  <si>
    <t>Net (decrease)/increase in cash and cash equivalents</t>
  </si>
  <si>
    <t>Fixed deposits with licensed banks (excluded fixed deposit pledged)</t>
  </si>
  <si>
    <t>Diluted earnings per ordinary share (sen)</t>
  </si>
  <si>
    <t>Total equity attributable to shareholders of the Company</t>
  </si>
  <si>
    <t>Other operating (expense)/income</t>
  </si>
  <si>
    <t>Basic loss per ordinary share (sen)</t>
  </si>
  <si>
    <t>Cash used in operations</t>
  </si>
  <si>
    <t>Net cash generated from/(used in) investing activities</t>
  </si>
  <si>
    <t>Finance costs</t>
  </si>
  <si>
    <t>Net cash generated from financing activities</t>
  </si>
  <si>
    <t>Accumulated</t>
  </si>
  <si>
    <t>Losses</t>
  </si>
  <si>
    <t>31.01.08</t>
  </si>
  <si>
    <t>12 months</t>
  </si>
  <si>
    <t>As at 31 January 2008</t>
  </si>
  <si>
    <t>Net loss for the year</t>
  </si>
  <si>
    <t>For the year ended 31 January 2008</t>
  </si>
  <si>
    <t>At 31 January 2008</t>
  </si>
  <si>
    <t>At 31 January 2007</t>
  </si>
  <si>
    <t>Cash and cash equivalents at beginning of the year</t>
  </si>
  <si>
    <t>Cash and cash equivalents at end of the year</t>
  </si>
  <si>
    <t>Proceeds from disposal of investment</t>
  </si>
  <si>
    <t>Proceeds from disposal of property, plant and equipment</t>
  </si>
  <si>
    <t>Tax refund/(paid)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</si>
</sst>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0.0"/>
    <numFmt numFmtId="179" formatCode="_(* #,##0_);_(* \(#,##0\);_(* &quot;-&quot;??_);_(@_)"/>
    <numFmt numFmtId="180" formatCode="0.00_);[Red]\(0.00\)"/>
    <numFmt numFmtId="181" formatCode="_(* #,##0.0_);_(* \(#,##0.0\);_(* &quot;-&quot;??_);_(@_)"/>
    <numFmt numFmtId="182" formatCode="#,##0.0_);\(#,##0.0\)"/>
    <numFmt numFmtId="183" formatCode="#,##0.0_);[Red]\(#,##0.0\)"/>
    <numFmt numFmtId="184" formatCode="_(* #,##0.000_);_(* \(#,##0.000\);_(* &quot;-&quot;??_);_(@_)"/>
    <numFmt numFmtId="185" formatCode="_(* #,##0.0000_);_(* \(#,##0.0000\);_(* &quot;-&quot;??_);_(@_)"/>
    <numFmt numFmtId="186" formatCode="#,##0.000_);\(#,##0.000\)"/>
    <numFmt numFmtId="187" formatCode="#,##0.0000_);\(#,##0.0000\)"/>
    <numFmt numFmtId="188" formatCode="0.0%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u val="single"/>
      <sz val="11"/>
      <name val="Times New Roman"/>
      <family val="1"/>
    </font>
    <font>
      <u val="single"/>
      <sz val="11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6" fillId="0" borderId="0" xfId="15" applyNumberFormat="1" applyFont="1" applyFill="1" applyAlignment="1">
      <alignment vertical="center"/>
    </xf>
    <xf numFmtId="37" fontId="7" fillId="0" borderId="0" xfId="0" applyNumberFormat="1" applyFont="1" applyFill="1" applyAlignment="1">
      <alignment vertical="center"/>
    </xf>
    <xf numFmtId="37" fontId="7" fillId="0" borderId="0" xfId="0" applyNumberFormat="1" applyFont="1" applyFill="1" applyBorder="1" applyAlignment="1">
      <alignment vertical="center"/>
    </xf>
    <xf numFmtId="37" fontId="8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37" fontId="9" fillId="0" borderId="0" xfId="0" applyNumberFormat="1" applyFont="1" applyFill="1" applyAlignment="1">
      <alignment horizontal="center" vertical="center"/>
    </xf>
    <xf numFmtId="0" fontId="9" fillId="0" borderId="0" xfId="15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37" fontId="10" fillId="0" borderId="0" xfId="0" applyNumberFormat="1" applyFont="1" applyFill="1" applyAlignment="1">
      <alignment vertical="center"/>
    </xf>
    <xf numFmtId="37" fontId="10" fillId="0" borderId="0" xfId="0" applyNumberFormat="1" applyFont="1" applyFill="1" applyBorder="1" applyAlignment="1">
      <alignment vertical="center"/>
    </xf>
    <xf numFmtId="43" fontId="10" fillId="0" borderId="0" xfId="15" applyFont="1" applyFill="1" applyAlignment="1">
      <alignment vertical="center"/>
    </xf>
    <xf numFmtId="38" fontId="10" fillId="0" borderId="0" xfId="0" applyNumberFormat="1" applyFont="1" applyFill="1" applyAlignment="1">
      <alignment vertical="center"/>
    </xf>
    <xf numFmtId="38" fontId="10" fillId="0" borderId="0" xfId="0" applyNumberFormat="1" applyFont="1" applyFill="1" applyBorder="1" applyAlignment="1">
      <alignment vertical="center"/>
    </xf>
    <xf numFmtId="38" fontId="10" fillId="0" borderId="0" xfId="0" applyNumberFormat="1" applyFont="1" applyFill="1" applyAlignment="1">
      <alignment horizontal="centerContinuous" vertical="center"/>
    </xf>
    <xf numFmtId="38" fontId="10" fillId="0" borderId="0" xfId="0" applyNumberFormat="1" applyFont="1" applyFill="1" applyAlignment="1">
      <alignment horizontal="center" vertical="center"/>
    </xf>
    <xf numFmtId="38" fontId="10" fillId="0" borderId="0" xfId="0" applyNumberFormat="1" applyFont="1" applyFill="1" applyBorder="1" applyAlignment="1">
      <alignment horizontal="centerContinuous" vertical="center"/>
    </xf>
    <xf numFmtId="38" fontId="11" fillId="0" borderId="0" xfId="0" applyNumberFormat="1" applyFont="1" applyFill="1" applyAlignment="1">
      <alignment vertical="center"/>
    </xf>
    <xf numFmtId="38" fontId="11" fillId="0" borderId="0" xfId="0" applyNumberFormat="1" applyFont="1" applyFill="1" applyBorder="1" applyAlignment="1">
      <alignment vertical="center"/>
    </xf>
    <xf numFmtId="40" fontId="11" fillId="0" borderId="0" xfId="0" applyNumberFormat="1" applyFont="1" applyFill="1" applyAlignment="1">
      <alignment vertical="center"/>
    </xf>
    <xf numFmtId="0" fontId="6" fillId="0" borderId="0" xfId="15" applyNumberFormat="1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0" fillId="0" borderId="0" xfId="15" applyNumberFormat="1" applyFont="1" applyFill="1" applyAlignment="1">
      <alignment/>
    </xf>
    <xf numFmtId="0" fontId="9" fillId="0" borderId="0" xfId="0" applyFont="1" applyFill="1" applyAlignment="1">
      <alignment horizontal="right"/>
    </xf>
    <xf numFmtId="0" fontId="9" fillId="0" borderId="0" xfId="0" applyNumberFormat="1" applyFont="1" applyFill="1" applyAlignment="1">
      <alignment vertical="center"/>
    </xf>
    <xf numFmtId="37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8" fillId="0" borderId="0" xfId="15" applyNumberFormat="1" applyFont="1" applyFill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15" applyNumberFormat="1" applyFont="1" applyFill="1" applyAlignment="1">
      <alignment vertical="center"/>
    </xf>
    <xf numFmtId="0" fontId="7" fillId="0" borderId="0" xfId="0" applyNumberFormat="1" applyFont="1" applyFill="1" applyAlignment="1">
      <alignment vertical="center"/>
    </xf>
    <xf numFmtId="0" fontId="7" fillId="0" borderId="0" xfId="15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8" fillId="0" borderId="0" xfId="15" applyNumberFormat="1" applyFont="1" applyFill="1" applyBorder="1" applyAlignment="1">
      <alignment vertical="center"/>
    </xf>
    <xf numFmtId="179" fontId="7" fillId="0" borderId="0" xfId="15" applyNumberFormat="1" applyFont="1" applyFill="1" applyAlignment="1">
      <alignment vertical="center"/>
    </xf>
    <xf numFmtId="179" fontId="7" fillId="0" borderId="0" xfId="15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9" fontId="7" fillId="0" borderId="1" xfId="15" applyNumberFormat="1" applyFont="1" applyFill="1" applyBorder="1" applyAlignment="1">
      <alignment vertical="center"/>
    </xf>
    <xf numFmtId="179" fontId="8" fillId="0" borderId="1" xfId="15" applyNumberFormat="1" applyFont="1" applyFill="1" applyBorder="1" applyAlignment="1">
      <alignment vertical="center"/>
    </xf>
    <xf numFmtId="179" fontId="8" fillId="0" borderId="2" xfId="15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vertical="center"/>
    </xf>
    <xf numFmtId="179" fontId="7" fillId="0" borderId="0" xfId="0" applyNumberFormat="1" applyFont="1" applyFill="1" applyAlignment="1">
      <alignment vertical="center"/>
    </xf>
    <xf numFmtId="43" fontId="8" fillId="0" borderId="0" xfId="15" applyFont="1" applyFill="1" applyBorder="1" applyAlignment="1">
      <alignment vertical="center"/>
    </xf>
    <xf numFmtId="43" fontId="7" fillId="0" borderId="0" xfId="15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79" fontId="8" fillId="0" borderId="0" xfId="15" applyNumberFormat="1" applyFont="1" applyFill="1" applyBorder="1" applyAlignment="1">
      <alignment vertical="center"/>
    </xf>
    <xf numFmtId="0" fontId="7" fillId="0" borderId="0" xfId="15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centerContinuous"/>
    </xf>
    <xf numFmtId="0" fontId="13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center"/>
    </xf>
    <xf numFmtId="0" fontId="7" fillId="0" borderId="0" xfId="0" applyNumberFormat="1" applyFont="1" applyFill="1" applyAlignment="1">
      <alignment/>
    </xf>
    <xf numFmtId="179" fontId="7" fillId="0" borderId="0" xfId="15" applyNumberFormat="1" applyFont="1" applyFill="1" applyAlignment="1">
      <alignment/>
    </xf>
    <xf numFmtId="179" fontId="7" fillId="0" borderId="0" xfId="15" applyNumberFormat="1" applyFont="1" applyFill="1" applyBorder="1" applyAlignment="1">
      <alignment/>
    </xf>
    <xf numFmtId="179" fontId="7" fillId="0" borderId="1" xfId="15" applyNumberFormat="1" applyFont="1" applyFill="1" applyBorder="1" applyAlignment="1">
      <alignment/>
    </xf>
    <xf numFmtId="179" fontId="7" fillId="0" borderId="2" xfId="15" applyNumberFormat="1" applyFont="1" applyFill="1" applyBorder="1" applyAlignment="1">
      <alignment/>
    </xf>
    <xf numFmtId="179" fontId="7" fillId="0" borderId="0" xfId="0" applyNumberFormat="1" applyFont="1" applyFill="1" applyAlignment="1">
      <alignment/>
    </xf>
    <xf numFmtId="38" fontId="7" fillId="0" borderId="0" xfId="0" applyNumberFormat="1" applyFont="1" applyFill="1" applyAlignment="1">
      <alignment/>
    </xf>
    <xf numFmtId="179" fontId="7" fillId="0" borderId="3" xfId="15" applyNumberFormat="1" applyFont="1" applyFill="1" applyBorder="1" applyAlignment="1">
      <alignment/>
    </xf>
    <xf numFmtId="38" fontId="7" fillId="0" borderId="0" xfId="0" applyNumberFormat="1" applyFont="1" applyFill="1" applyAlignment="1">
      <alignment vertical="center"/>
    </xf>
    <xf numFmtId="38" fontId="7" fillId="0" borderId="0" xfId="0" applyNumberFormat="1" applyFont="1" applyFill="1" applyAlignment="1">
      <alignment horizontal="centerContinuous" vertical="center"/>
    </xf>
    <xf numFmtId="38" fontId="8" fillId="0" borderId="0" xfId="0" applyNumberFormat="1" applyFont="1" applyFill="1" applyAlignment="1">
      <alignment horizontal="center" vertical="center"/>
    </xf>
    <xf numFmtId="38" fontId="8" fillId="0" borderId="0" xfId="0" applyNumberFormat="1" applyFont="1" applyFill="1" applyBorder="1" applyAlignment="1">
      <alignment horizontal="centerContinuous" vertical="center"/>
    </xf>
    <xf numFmtId="15" fontId="13" fillId="0" borderId="0" xfId="0" applyNumberFormat="1" applyFont="1" applyFill="1" applyAlignment="1" quotePrefix="1">
      <alignment horizontal="center"/>
    </xf>
    <xf numFmtId="38" fontId="13" fillId="0" borderId="0" xfId="0" applyNumberFormat="1" applyFont="1" applyFill="1" applyBorder="1" applyAlignment="1">
      <alignment horizontal="centerContinuous" vertical="center"/>
    </xf>
    <xf numFmtId="38" fontId="7" fillId="0" borderId="0" xfId="0" applyNumberFormat="1" applyFont="1" applyFill="1" applyBorder="1" applyAlignment="1">
      <alignment vertical="center"/>
    </xf>
    <xf numFmtId="38" fontId="8" fillId="0" borderId="0" xfId="0" applyNumberFormat="1" applyFont="1" applyFill="1" applyBorder="1" applyAlignment="1">
      <alignment horizontal="center" vertical="center"/>
    </xf>
    <xf numFmtId="37" fontId="8" fillId="0" borderId="0" xfId="0" applyNumberFormat="1" applyFont="1" applyFill="1" applyBorder="1" applyAlignment="1" quotePrefix="1">
      <alignment horizontal="center" vertical="center"/>
    </xf>
    <xf numFmtId="179" fontId="7" fillId="0" borderId="4" xfId="15" applyNumberFormat="1" applyFont="1" applyFill="1" applyBorder="1" applyAlignment="1">
      <alignment vertical="center"/>
    </xf>
    <xf numFmtId="179" fontId="7" fillId="0" borderId="0" xfId="15" applyNumberFormat="1" applyFont="1" applyFill="1" applyAlignment="1">
      <alignment horizontal="left" vertical="center" indent="3"/>
    </xf>
    <xf numFmtId="43" fontId="7" fillId="0" borderId="0" xfId="15" applyNumberFormat="1" applyFont="1" applyFill="1" applyBorder="1" applyAlignment="1">
      <alignment horizontal="left" vertical="center" indent="2"/>
    </xf>
    <xf numFmtId="179" fontId="8" fillId="0" borderId="0" xfId="15" applyNumberFormat="1" applyFont="1" applyFill="1" applyAlignment="1">
      <alignment vertical="center"/>
    </xf>
    <xf numFmtId="37" fontId="8" fillId="0" borderId="0" xfId="0" applyNumberFormat="1" applyFont="1" applyFill="1" applyAlignment="1">
      <alignment horizontal="center" vertical="center"/>
    </xf>
    <xf numFmtId="37" fontId="14" fillId="0" borderId="0" xfId="0" applyNumberFormat="1" applyFont="1" applyFill="1" applyAlignment="1">
      <alignment horizontal="center" vertical="center"/>
    </xf>
    <xf numFmtId="37" fontId="13" fillId="0" borderId="0" xfId="0" applyNumberFormat="1" applyFont="1" applyFill="1" applyAlignment="1">
      <alignment horizontal="center" vertical="center"/>
    </xf>
    <xf numFmtId="179" fontId="7" fillId="0" borderId="0" xfId="15" applyNumberFormat="1" applyFont="1" applyFill="1" applyAlignment="1">
      <alignment horizontal="center" vertical="center"/>
    </xf>
    <xf numFmtId="179" fontId="7" fillId="0" borderId="1" xfId="15" applyNumberFormat="1" applyFont="1" applyFill="1" applyBorder="1" applyAlignment="1">
      <alignment horizontal="center" vertical="center"/>
    </xf>
    <xf numFmtId="179" fontId="7" fillId="0" borderId="0" xfId="15" applyNumberFormat="1" applyFont="1" applyFill="1" applyBorder="1" applyAlignment="1">
      <alignment horizontal="center" vertical="center"/>
    </xf>
    <xf numFmtId="179" fontId="7" fillId="0" borderId="2" xfId="15" applyNumberFormat="1" applyFont="1" applyFill="1" applyBorder="1" applyAlignment="1">
      <alignment vertical="center"/>
    </xf>
    <xf numFmtId="0" fontId="7" fillId="0" borderId="0" xfId="15" applyNumberFormat="1" applyFont="1" applyFill="1" applyAlignment="1">
      <alignment horizontal="left" vertical="center" indent="2"/>
    </xf>
    <xf numFmtId="43" fontId="7" fillId="0" borderId="0" xfId="15" applyFont="1" applyFill="1" applyAlignment="1">
      <alignment horizontal="center" vertical="center"/>
    </xf>
    <xf numFmtId="43" fontId="7" fillId="0" borderId="0" xfId="15" applyFont="1" applyFill="1" applyBorder="1" applyAlignment="1">
      <alignment horizontal="center" vertical="center"/>
    </xf>
    <xf numFmtId="187" fontId="7" fillId="0" borderId="0" xfId="0" applyNumberFormat="1" applyFont="1" applyFill="1" applyAlignment="1">
      <alignment vertical="center"/>
    </xf>
    <xf numFmtId="9" fontId="7" fillId="0" borderId="0" xfId="21" applyFont="1" applyFill="1" applyAlignment="1">
      <alignment vertical="center"/>
    </xf>
    <xf numFmtId="10" fontId="7" fillId="0" borderId="0" xfId="21" applyNumberFormat="1" applyFont="1" applyFill="1" applyAlignment="1">
      <alignment vertical="center"/>
    </xf>
    <xf numFmtId="0" fontId="13" fillId="0" borderId="0" xfId="0" applyNumberFormat="1" applyFont="1" applyFill="1" applyAlignment="1">
      <alignment horizontal="center" vertical="center"/>
    </xf>
    <xf numFmtId="0" fontId="13" fillId="0" borderId="0" xfId="0" applyNumberFormat="1" applyFont="1" applyFill="1" applyAlignment="1" quotePrefix="1">
      <alignment horizontal="center" vertical="center"/>
    </xf>
    <xf numFmtId="43" fontId="7" fillId="0" borderId="0" xfId="15" applyFont="1" applyFill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showGridLines="0" tabSelected="1" zoomScaleSheetLayoutView="100" workbookViewId="0" topLeftCell="A1">
      <selection activeCell="F18" sqref="F18"/>
    </sheetView>
  </sheetViews>
  <sheetFormatPr defaultColWidth="9.140625" defaultRowHeight="12.75"/>
  <cols>
    <col min="1" max="1" width="36.7109375" style="5" customWidth="1"/>
    <col min="2" max="2" width="13.28125" style="2" customWidth="1"/>
    <col min="3" max="3" width="1.7109375" style="3" customWidth="1"/>
    <col min="4" max="4" width="13.28125" style="2" customWidth="1"/>
    <col min="5" max="5" width="1.7109375" style="3" customWidth="1"/>
    <col min="6" max="6" width="13.7109375" style="2" customWidth="1"/>
    <col min="7" max="7" width="1.7109375" style="3" customWidth="1"/>
    <col min="8" max="8" width="13.7109375" style="2" customWidth="1"/>
    <col min="9" max="16384" width="9.140625" style="5" customWidth="1"/>
  </cols>
  <sheetData>
    <row r="1" spans="1:8" ht="18.75">
      <c r="A1" s="1" t="s">
        <v>29</v>
      </c>
      <c r="G1" s="4"/>
      <c r="H1" s="4"/>
    </row>
    <row r="2" spans="1:8" ht="18.75">
      <c r="A2" s="1" t="s">
        <v>44</v>
      </c>
      <c r="G2" s="4"/>
      <c r="H2" s="4"/>
    </row>
    <row r="3" spans="1:8" ht="18.75">
      <c r="A3" s="1" t="s">
        <v>108</v>
      </c>
      <c r="B3" s="3"/>
      <c r="D3" s="3"/>
      <c r="F3" s="3"/>
      <c r="H3" s="3"/>
    </row>
    <row r="4" spans="1:8" ht="15" customHeight="1">
      <c r="A4" s="1"/>
      <c r="B4" s="3"/>
      <c r="D4" s="3"/>
      <c r="F4" s="5"/>
      <c r="H4" s="6"/>
    </row>
    <row r="5" spans="1:8" ht="15">
      <c r="A5" s="28"/>
      <c r="B5" s="78" t="s">
        <v>71</v>
      </c>
      <c r="C5" s="79"/>
      <c r="D5" s="78" t="s">
        <v>71</v>
      </c>
      <c r="E5" s="79"/>
      <c r="F5" s="78" t="s">
        <v>57</v>
      </c>
      <c r="G5" s="79"/>
      <c r="H5" s="78" t="s">
        <v>37</v>
      </c>
    </row>
    <row r="6" spans="1:8" ht="15">
      <c r="A6" s="28"/>
      <c r="B6" s="78" t="s">
        <v>36</v>
      </c>
      <c r="C6" s="5"/>
      <c r="D6" s="78" t="s">
        <v>36</v>
      </c>
      <c r="E6" s="78"/>
      <c r="F6" s="78" t="s">
        <v>105</v>
      </c>
      <c r="G6" s="5"/>
      <c r="H6" s="78" t="str">
        <f>F6</f>
        <v>12 months</v>
      </c>
    </row>
    <row r="7" spans="1:8" ht="15">
      <c r="A7" s="32"/>
      <c r="B7" s="80" t="s">
        <v>104</v>
      </c>
      <c r="C7" s="4"/>
      <c r="D7" s="80" t="s">
        <v>80</v>
      </c>
      <c r="E7" s="4"/>
      <c r="F7" s="80" t="str">
        <f>B7</f>
        <v>31.01.08</v>
      </c>
      <c r="G7" s="4"/>
      <c r="H7" s="80" t="str">
        <f>D7</f>
        <v>31.01.07</v>
      </c>
    </row>
    <row r="8" spans="1:8" ht="15">
      <c r="A8" s="34"/>
      <c r="B8" s="4" t="s">
        <v>3</v>
      </c>
      <c r="C8" s="4"/>
      <c r="D8" s="4" t="s">
        <v>3</v>
      </c>
      <c r="E8" s="4"/>
      <c r="F8" s="4" t="s">
        <v>3</v>
      </c>
      <c r="G8" s="4"/>
      <c r="H8" s="4" t="s">
        <v>3</v>
      </c>
    </row>
    <row r="9" spans="1:8" ht="15">
      <c r="A9" s="34"/>
      <c r="B9" s="73" t="s">
        <v>33</v>
      </c>
      <c r="C9" s="4"/>
      <c r="D9" s="73" t="s">
        <v>33</v>
      </c>
      <c r="E9" s="4"/>
      <c r="F9" s="73" t="s">
        <v>33</v>
      </c>
      <c r="G9" s="4"/>
      <c r="H9" s="73" t="s">
        <v>32</v>
      </c>
    </row>
    <row r="10" spans="1:10" ht="15">
      <c r="A10" s="32"/>
      <c r="J10" s="38"/>
    </row>
    <row r="11" spans="1:10" ht="15">
      <c r="A11" s="31" t="s">
        <v>9</v>
      </c>
      <c r="B11" s="36">
        <f>F11-79120</f>
        <v>22194</v>
      </c>
      <c r="C11" s="37">
        <v>680</v>
      </c>
      <c r="D11" s="81">
        <f>-77899+H11</f>
        <v>27077</v>
      </c>
      <c r="E11" s="37"/>
      <c r="F11" s="36">
        <v>101314</v>
      </c>
      <c r="G11" s="37">
        <v>680</v>
      </c>
      <c r="H11" s="81">
        <v>104976</v>
      </c>
      <c r="J11" s="37"/>
    </row>
    <row r="12" spans="1:10" ht="15">
      <c r="A12" s="31"/>
      <c r="B12" s="36"/>
      <c r="C12" s="37"/>
      <c r="D12" s="36"/>
      <c r="E12" s="37"/>
      <c r="F12" s="36"/>
      <c r="G12" s="37"/>
      <c r="H12" s="36"/>
      <c r="J12" s="37"/>
    </row>
    <row r="13" spans="1:10" ht="15">
      <c r="A13" s="31" t="s">
        <v>41</v>
      </c>
      <c r="B13" s="39">
        <f>F13--75055</f>
        <v>-22216</v>
      </c>
      <c r="C13" s="37"/>
      <c r="D13" s="82">
        <f>77782+H13</f>
        <v>-24179</v>
      </c>
      <c r="E13" s="37"/>
      <c r="F13" s="39">
        <v>-97271</v>
      </c>
      <c r="G13" s="37"/>
      <c r="H13" s="82">
        <v>-101961</v>
      </c>
      <c r="J13" s="37"/>
    </row>
    <row r="14" spans="1:10" ht="15">
      <c r="A14" s="31"/>
      <c r="B14" s="5"/>
      <c r="C14" s="5"/>
      <c r="D14" s="5"/>
      <c r="E14" s="5"/>
      <c r="F14" s="5"/>
      <c r="G14" s="5"/>
      <c r="H14" s="5"/>
      <c r="J14" s="38"/>
    </row>
    <row r="15" spans="1:10" ht="15">
      <c r="A15" s="31" t="s">
        <v>68</v>
      </c>
      <c r="B15" s="36">
        <f>B11+B13</f>
        <v>-22</v>
      </c>
      <c r="C15" s="37"/>
      <c r="D15" s="36">
        <f>D11+D13</f>
        <v>2898</v>
      </c>
      <c r="E15" s="37"/>
      <c r="F15" s="36">
        <f>F11+F13</f>
        <v>4043</v>
      </c>
      <c r="G15" s="37"/>
      <c r="H15" s="36">
        <f>H11+H13</f>
        <v>3015</v>
      </c>
      <c r="J15" s="37"/>
    </row>
    <row r="16" spans="1:10" ht="15">
      <c r="A16" s="31"/>
      <c r="B16" s="36"/>
      <c r="C16" s="37"/>
      <c r="D16" s="36"/>
      <c r="E16" s="37"/>
      <c r="F16" s="36"/>
      <c r="G16" s="37"/>
      <c r="H16" s="36"/>
      <c r="J16" s="37"/>
    </row>
    <row r="17" spans="1:10" ht="15">
      <c r="A17" s="31" t="s">
        <v>96</v>
      </c>
      <c r="B17" s="36">
        <f>F17--350</f>
        <v>-10003</v>
      </c>
      <c r="C17" s="37"/>
      <c r="D17" s="36">
        <f>146+H17</f>
        <v>624</v>
      </c>
      <c r="E17" s="37"/>
      <c r="F17" s="36">
        <v>-10353</v>
      </c>
      <c r="G17" s="37"/>
      <c r="H17" s="36">
        <v>478</v>
      </c>
      <c r="J17" s="37"/>
    </row>
    <row r="18" spans="1:10" ht="15">
      <c r="A18" s="31"/>
      <c r="B18" s="36"/>
      <c r="C18" s="37"/>
      <c r="D18" s="36"/>
      <c r="E18" s="37"/>
      <c r="F18" s="36"/>
      <c r="G18" s="37"/>
      <c r="H18" s="36"/>
      <c r="J18" s="37"/>
    </row>
    <row r="19" spans="1:10" ht="15">
      <c r="A19" s="31" t="s">
        <v>65</v>
      </c>
      <c r="B19" s="36">
        <f>F19--1745</f>
        <v>-673</v>
      </c>
      <c r="C19" s="37"/>
      <c r="D19" s="81">
        <f>698+H19</f>
        <v>-620</v>
      </c>
      <c r="E19" s="37"/>
      <c r="F19" s="36">
        <v>-2418</v>
      </c>
      <c r="G19" s="37"/>
      <c r="H19" s="81">
        <v>-1318</v>
      </c>
      <c r="J19" s="37"/>
    </row>
    <row r="20" spans="1:10" ht="15">
      <c r="A20" s="31"/>
      <c r="B20" s="36"/>
      <c r="C20" s="37"/>
      <c r="D20" s="36"/>
      <c r="E20" s="37"/>
      <c r="F20" s="36"/>
      <c r="G20" s="37"/>
      <c r="H20" s="36"/>
      <c r="J20" s="37"/>
    </row>
    <row r="21" spans="1:10" ht="15">
      <c r="A21" s="31" t="s">
        <v>43</v>
      </c>
      <c r="B21" s="36">
        <f>F21--4517</f>
        <v>-2517</v>
      </c>
      <c r="C21" s="37"/>
      <c r="D21" s="81">
        <f>4031+H21</f>
        <v>-3327</v>
      </c>
      <c r="E21" s="37"/>
      <c r="F21" s="36">
        <v>-7034</v>
      </c>
      <c r="G21" s="37"/>
      <c r="H21" s="81">
        <v>-7358</v>
      </c>
      <c r="J21" s="37"/>
    </row>
    <row r="22" spans="1:10" ht="15">
      <c r="A22" s="31"/>
      <c r="B22" s="36"/>
      <c r="C22" s="37"/>
      <c r="D22" s="36"/>
      <c r="E22" s="37"/>
      <c r="F22" s="36"/>
      <c r="G22" s="37"/>
      <c r="H22" s="36"/>
      <c r="J22" s="37"/>
    </row>
    <row r="23" spans="1:10" ht="15">
      <c r="A23" s="31" t="s">
        <v>100</v>
      </c>
      <c r="B23" s="36">
        <f>F23--2280</f>
        <v>-851</v>
      </c>
      <c r="C23" s="37"/>
      <c r="D23" s="81">
        <f>1665+H23</f>
        <v>-640</v>
      </c>
      <c r="E23" s="37"/>
      <c r="F23" s="36">
        <v>-3131</v>
      </c>
      <c r="G23" s="37"/>
      <c r="H23" s="81">
        <v>-2305</v>
      </c>
      <c r="J23" s="37"/>
    </row>
    <row r="24" spans="1:10" ht="15">
      <c r="A24" s="31"/>
      <c r="B24" s="39"/>
      <c r="C24" s="37"/>
      <c r="D24" s="39"/>
      <c r="E24" s="37"/>
      <c r="F24" s="39"/>
      <c r="G24" s="37"/>
      <c r="H24" s="39"/>
      <c r="J24" s="37"/>
    </row>
    <row r="25" spans="1:10" ht="15">
      <c r="A25" s="31" t="s">
        <v>89</v>
      </c>
      <c r="B25" s="37">
        <f>SUM(B15:B24)</f>
        <v>-14066</v>
      </c>
      <c r="C25" s="37"/>
      <c r="D25" s="37">
        <f>SUM(D15:D24)</f>
        <v>-1065</v>
      </c>
      <c r="E25" s="37"/>
      <c r="F25" s="37">
        <f>SUM(F15:F24)</f>
        <v>-18893</v>
      </c>
      <c r="G25" s="37"/>
      <c r="H25" s="37">
        <f>SUM(H15:H24)</f>
        <v>-7488</v>
      </c>
      <c r="J25" s="37"/>
    </row>
    <row r="26" spans="1:10" ht="15">
      <c r="A26" s="31"/>
      <c r="B26" s="36"/>
      <c r="C26" s="37"/>
      <c r="D26" s="36"/>
      <c r="E26" s="37"/>
      <c r="F26" s="36"/>
      <c r="G26" s="37"/>
      <c r="H26" s="36"/>
      <c r="J26" s="37"/>
    </row>
    <row r="27" spans="1:10" ht="15">
      <c r="A27" s="31" t="s">
        <v>8</v>
      </c>
      <c r="B27" s="82">
        <f>F27-1009</f>
        <v>1583</v>
      </c>
      <c r="C27" s="37"/>
      <c r="D27" s="82">
        <f>-1461+H27</f>
        <v>396</v>
      </c>
      <c r="E27" s="37"/>
      <c r="F27" s="82">
        <v>2592</v>
      </c>
      <c r="G27" s="37"/>
      <c r="H27" s="82">
        <v>1857</v>
      </c>
      <c r="J27" s="83"/>
    </row>
    <row r="28" spans="1:10" ht="15">
      <c r="A28" s="31"/>
      <c r="B28" s="37"/>
      <c r="C28" s="37"/>
      <c r="D28" s="37"/>
      <c r="E28" s="37"/>
      <c r="F28" s="37"/>
      <c r="G28" s="37"/>
      <c r="H28" s="37"/>
      <c r="J28" s="37"/>
    </row>
    <row r="29" spans="1:10" ht="15.75" thickBot="1">
      <c r="A29" s="33" t="s">
        <v>86</v>
      </c>
      <c r="B29" s="84">
        <f>SUM(B25:B27)</f>
        <v>-12483</v>
      </c>
      <c r="C29" s="37"/>
      <c r="D29" s="84">
        <f>SUM(D25:D27)</f>
        <v>-669</v>
      </c>
      <c r="E29" s="37"/>
      <c r="F29" s="84">
        <f>SUM(F25:F27)</f>
        <v>-16301</v>
      </c>
      <c r="G29" s="37"/>
      <c r="H29" s="84">
        <f>SUM(H25:H27)</f>
        <v>-5631</v>
      </c>
      <c r="J29" s="37"/>
    </row>
    <row r="30" spans="1:10" ht="15.75" thickTop="1">
      <c r="A30" s="31"/>
      <c r="B30" s="36"/>
      <c r="C30" s="37"/>
      <c r="D30" s="36"/>
      <c r="E30" s="37"/>
      <c r="F30" s="36"/>
      <c r="G30" s="37"/>
      <c r="H30" s="36"/>
      <c r="J30" s="38"/>
    </row>
    <row r="31" spans="1:8" ht="15">
      <c r="A31" s="31" t="s">
        <v>42</v>
      </c>
      <c r="B31" s="36"/>
      <c r="C31" s="37"/>
      <c r="D31" s="36"/>
      <c r="E31" s="37"/>
      <c r="F31" s="36"/>
      <c r="G31" s="37"/>
      <c r="H31" s="36"/>
    </row>
    <row r="32" spans="1:8" ht="15.75" thickBot="1">
      <c r="A32" s="85" t="s">
        <v>62</v>
      </c>
      <c r="B32" s="84">
        <f>B29</f>
        <v>-12483</v>
      </c>
      <c r="C32" s="37"/>
      <c r="D32" s="84">
        <f>D29</f>
        <v>-669</v>
      </c>
      <c r="E32" s="37"/>
      <c r="F32" s="84">
        <f>F29</f>
        <v>-16301</v>
      </c>
      <c r="G32" s="37"/>
      <c r="H32" s="84">
        <f>H29</f>
        <v>-5631</v>
      </c>
    </row>
    <row r="33" spans="1:8" ht="15.75" thickTop="1">
      <c r="A33" s="31"/>
      <c r="B33" s="36"/>
      <c r="C33" s="37"/>
      <c r="D33" s="36"/>
      <c r="E33" s="37"/>
      <c r="F33" s="36"/>
      <c r="G33" s="37"/>
      <c r="H33" s="36"/>
    </row>
    <row r="34" spans="1:8" ht="15">
      <c r="A34" s="31" t="s">
        <v>97</v>
      </c>
      <c r="B34" s="86">
        <f>(+B32*1000*100)/236810000</f>
        <v>-5.271314555973143</v>
      </c>
      <c r="C34" s="87"/>
      <c r="D34" s="86">
        <f>(+D32*1000*100)/236810000</f>
        <v>-0.2825049617837085</v>
      </c>
      <c r="E34" s="87"/>
      <c r="F34" s="86">
        <f>(+F32*1000*100)/236810000</f>
        <v>-6.883577551623665</v>
      </c>
      <c r="G34" s="87"/>
      <c r="H34" s="86">
        <f>(+H32*1000*100)/236810000</f>
        <v>-2.377855664879017</v>
      </c>
    </row>
    <row r="35" spans="1:8" ht="15">
      <c r="A35" s="31"/>
      <c r="B35" s="86"/>
      <c r="C35" s="87"/>
      <c r="D35" s="86"/>
      <c r="E35" s="87"/>
      <c r="F35" s="5"/>
      <c r="G35" s="87"/>
      <c r="H35" s="86"/>
    </row>
    <row r="36" spans="1:8" ht="15">
      <c r="A36" s="31" t="s">
        <v>94</v>
      </c>
      <c r="B36" s="86" t="s">
        <v>59</v>
      </c>
      <c r="C36" s="87"/>
      <c r="D36" s="86" t="s">
        <v>59</v>
      </c>
      <c r="E36" s="87"/>
      <c r="F36" s="86" t="s">
        <v>59</v>
      </c>
      <c r="G36" s="87"/>
      <c r="H36" s="86" t="s">
        <v>59</v>
      </c>
    </row>
    <row r="37" ht="15">
      <c r="A37" s="31"/>
    </row>
    <row r="38" spans="1:2" ht="15">
      <c r="A38" s="32"/>
      <c r="B38" s="88"/>
    </row>
    <row r="39" ht="15">
      <c r="A39" s="32"/>
    </row>
    <row r="40" ht="15">
      <c r="A40" s="32"/>
    </row>
    <row r="41" ht="15">
      <c r="A41" s="32"/>
    </row>
    <row r="42" ht="15">
      <c r="A42" s="32"/>
    </row>
    <row r="43" ht="15">
      <c r="A43" s="32"/>
    </row>
    <row r="44" ht="15">
      <c r="A44" s="32"/>
    </row>
    <row r="51" spans="2:6" ht="15">
      <c r="B51" s="89"/>
      <c r="F51" s="89"/>
    </row>
    <row r="60" spans="1:8" s="8" customFormat="1" ht="12.75">
      <c r="A60" s="11"/>
      <c r="B60" s="9"/>
      <c r="C60" s="10"/>
      <c r="D60" s="9"/>
      <c r="E60" s="10"/>
      <c r="F60" s="9"/>
      <c r="G60" s="10"/>
      <c r="H60" s="9"/>
    </row>
    <row r="61" spans="2:8" s="8" customFormat="1" ht="12.75">
      <c r="B61" s="9"/>
      <c r="C61" s="10"/>
      <c r="D61" s="9"/>
      <c r="E61" s="10"/>
      <c r="F61" s="9"/>
      <c r="G61" s="10"/>
      <c r="H61" s="9"/>
    </row>
  </sheetData>
  <printOptions/>
  <pageMargins left="0.75" right="0.5" top="1" bottom="0.5" header="0.5" footer="0.25"/>
  <pageSetup horizontalDpi="300" verticalDpi="300" orientation="portrait" paperSize="9" scale="95" r:id="rId2"/>
  <headerFooter alignWithMargins="0">
    <oddHeader xml:space="preserve">&amp;L&amp;"Times New Roman,Regular"&amp;11&amp;UIntegrated Rubber Corporation Berhad  (852-D)                                                                                                                    &amp;R&amp;"Times New Roman,Regular"&amp;11Page 1 of 12 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9"/>
  <sheetViews>
    <sheetView showGridLines="0" zoomScaleSheetLayoutView="100" workbookViewId="0" topLeftCell="A14">
      <selection activeCell="I20" sqref="I20"/>
    </sheetView>
  </sheetViews>
  <sheetFormatPr defaultColWidth="9.140625" defaultRowHeight="12.75"/>
  <cols>
    <col min="1" max="2" width="4.7109375" style="12" customWidth="1"/>
    <col min="3" max="3" width="54.7109375" style="12" customWidth="1"/>
    <col min="4" max="4" width="13.7109375" style="12" customWidth="1"/>
    <col min="5" max="5" width="3.7109375" style="13" customWidth="1"/>
    <col min="6" max="6" width="13.7109375" style="12" customWidth="1"/>
    <col min="7" max="16384" width="9.140625" style="12" customWidth="1"/>
  </cols>
  <sheetData>
    <row r="1" ht="18.75">
      <c r="A1" s="1" t="s">
        <v>34</v>
      </c>
    </row>
    <row r="2" spans="1:6" ht="18.75">
      <c r="A2" s="1" t="s">
        <v>106</v>
      </c>
      <c r="C2" s="14"/>
      <c r="D2" s="15"/>
      <c r="E2" s="16"/>
      <c r="F2" s="15"/>
    </row>
    <row r="3" spans="1:6" ht="14.25" customHeight="1">
      <c r="A3" s="1"/>
      <c r="C3" s="14"/>
      <c r="D3" s="15"/>
      <c r="E3" s="16"/>
      <c r="F3" s="15"/>
    </row>
    <row r="4" spans="1:6" s="65" customFormat="1" ht="15">
      <c r="A4" s="32"/>
      <c r="C4" s="66"/>
      <c r="D4" s="67" t="s">
        <v>49</v>
      </c>
      <c r="E4" s="68"/>
      <c r="F4" s="67" t="s">
        <v>49</v>
      </c>
    </row>
    <row r="5" spans="1:6" s="65" customFormat="1" ht="15">
      <c r="A5" s="32"/>
      <c r="D5" s="69" t="s">
        <v>104</v>
      </c>
      <c r="E5" s="70"/>
      <c r="F5" s="69" t="s">
        <v>80</v>
      </c>
    </row>
    <row r="6" spans="1:6" s="65" customFormat="1" ht="15">
      <c r="A6" s="34"/>
      <c r="B6" s="71"/>
      <c r="D6" s="72" t="s">
        <v>0</v>
      </c>
      <c r="E6" s="68"/>
      <c r="F6" s="72" t="s">
        <v>0</v>
      </c>
    </row>
    <row r="7" spans="1:6" s="65" customFormat="1" ht="15">
      <c r="A7" s="34"/>
      <c r="B7" s="71"/>
      <c r="D7" s="73" t="s">
        <v>33</v>
      </c>
      <c r="E7" s="68"/>
      <c r="F7" s="73" t="s">
        <v>32</v>
      </c>
    </row>
    <row r="8" spans="1:6" s="65" customFormat="1" ht="15">
      <c r="A8" s="42" t="s">
        <v>82</v>
      </c>
      <c r="B8" s="71"/>
      <c r="D8" s="73"/>
      <c r="E8" s="68"/>
      <c r="F8" s="73"/>
    </row>
    <row r="9" spans="1:6" s="65" customFormat="1" ht="15">
      <c r="A9" s="31" t="s">
        <v>4</v>
      </c>
      <c r="B9" s="36"/>
      <c r="C9" s="36"/>
      <c r="D9" s="36">
        <v>69057</v>
      </c>
      <c r="E9" s="37"/>
      <c r="F9" s="36">
        <v>68961</v>
      </c>
    </row>
    <row r="10" spans="1:6" s="65" customFormat="1" ht="15" hidden="1">
      <c r="A10" s="31" t="s">
        <v>47</v>
      </c>
      <c r="B10" s="36"/>
      <c r="C10" s="36"/>
      <c r="D10" s="36"/>
      <c r="E10" s="37"/>
      <c r="F10" s="36">
        <v>0</v>
      </c>
    </row>
    <row r="11" spans="1:6" s="65" customFormat="1" ht="15">
      <c r="A11" s="31" t="s">
        <v>51</v>
      </c>
      <c r="B11" s="36"/>
      <c r="C11" s="36"/>
      <c r="D11" s="36">
        <v>178</v>
      </c>
      <c r="E11" s="37"/>
      <c r="F11" s="36">
        <v>1245</v>
      </c>
    </row>
    <row r="12" spans="1:6" s="65" customFormat="1" ht="15" hidden="1">
      <c r="A12" s="31" t="s">
        <v>31</v>
      </c>
      <c r="B12" s="36"/>
      <c r="C12" s="36"/>
      <c r="D12" s="36"/>
      <c r="E12" s="37"/>
      <c r="F12" s="36">
        <v>0</v>
      </c>
    </row>
    <row r="13" spans="1:6" s="65" customFormat="1" ht="15" hidden="1">
      <c r="A13" s="31" t="s">
        <v>38</v>
      </c>
      <c r="B13" s="36"/>
      <c r="C13" s="36"/>
      <c r="D13" s="36"/>
      <c r="E13" s="37"/>
      <c r="F13" s="36">
        <v>0</v>
      </c>
    </row>
    <row r="14" spans="1:6" s="65" customFormat="1" ht="15">
      <c r="A14" s="31" t="s">
        <v>48</v>
      </c>
      <c r="B14" s="36"/>
      <c r="C14" s="36"/>
      <c r="D14" s="39">
        <v>33728</v>
      </c>
      <c r="E14" s="37"/>
      <c r="F14" s="39">
        <v>42728</v>
      </c>
    </row>
    <row r="15" spans="1:6" s="65" customFormat="1" ht="15" hidden="1">
      <c r="A15" s="31" t="s">
        <v>40</v>
      </c>
      <c r="B15" s="36"/>
      <c r="C15" s="36"/>
      <c r="D15" s="39">
        <v>0</v>
      </c>
      <c r="E15" s="37"/>
      <c r="F15" s="39">
        <v>0</v>
      </c>
    </row>
    <row r="16" spans="1:6" s="65" customFormat="1" ht="15">
      <c r="A16" s="28" t="s">
        <v>72</v>
      </c>
      <c r="B16" s="36"/>
      <c r="C16" s="36"/>
      <c r="D16" s="39">
        <f>SUM(D9:D14)</f>
        <v>102963</v>
      </c>
      <c r="E16" s="37"/>
      <c r="F16" s="39">
        <f>SUM(F9:F14)</f>
        <v>112934</v>
      </c>
    </row>
    <row r="17" spans="1:6" s="65" customFormat="1" ht="15">
      <c r="A17" s="31"/>
      <c r="B17" s="36"/>
      <c r="C17" s="36"/>
      <c r="D17" s="36"/>
      <c r="E17" s="37"/>
      <c r="F17" s="36"/>
    </row>
    <row r="18" spans="1:8" s="65" customFormat="1" ht="15">
      <c r="A18" s="31" t="s">
        <v>5</v>
      </c>
      <c r="C18" s="36"/>
      <c r="D18" s="36">
        <v>25939</v>
      </c>
      <c r="E18" s="37"/>
      <c r="F18" s="36">
        <v>25040</v>
      </c>
      <c r="H18" s="90"/>
    </row>
    <row r="19" spans="1:6" s="65" customFormat="1" ht="15">
      <c r="A19" s="31" t="s">
        <v>60</v>
      </c>
      <c r="C19" s="36"/>
      <c r="D19" s="36">
        <v>412</v>
      </c>
      <c r="E19" s="37"/>
      <c r="F19" s="36">
        <v>639</v>
      </c>
    </row>
    <row r="20" spans="1:9" s="65" customFormat="1" ht="15">
      <c r="A20" s="31" t="s">
        <v>6</v>
      </c>
      <c r="C20" s="36"/>
      <c r="D20" s="36">
        <v>19136</v>
      </c>
      <c r="E20" s="37"/>
      <c r="F20" s="36">
        <v>20560</v>
      </c>
      <c r="I20" s="89"/>
    </row>
    <row r="21" spans="1:6" s="65" customFormat="1" ht="15">
      <c r="A21" s="31" t="s">
        <v>30</v>
      </c>
      <c r="C21" s="36"/>
      <c r="D21" s="39">
        <v>3045</v>
      </c>
      <c r="E21" s="37"/>
      <c r="F21" s="39">
        <v>6417</v>
      </c>
    </row>
    <row r="22" spans="1:6" s="65" customFormat="1" ht="15">
      <c r="A22" s="28" t="s">
        <v>73</v>
      </c>
      <c r="B22" s="36"/>
      <c r="C22" s="36"/>
      <c r="D22" s="39">
        <f>SUM(D18:D21)</f>
        <v>48532</v>
      </c>
      <c r="E22" s="37"/>
      <c r="F22" s="39">
        <f>SUM(F18:F21)</f>
        <v>52656</v>
      </c>
    </row>
    <row r="23" spans="1:6" s="65" customFormat="1" ht="15">
      <c r="A23" s="28"/>
      <c r="B23" s="36"/>
      <c r="C23" s="36"/>
      <c r="D23" s="37"/>
      <c r="E23" s="37"/>
      <c r="F23" s="37"/>
    </row>
    <row r="24" spans="1:6" s="65" customFormat="1" ht="15">
      <c r="A24" s="28" t="s">
        <v>74</v>
      </c>
      <c r="B24" s="36"/>
      <c r="C24" s="36"/>
      <c r="D24" s="39">
        <f>D16+D22</f>
        <v>151495</v>
      </c>
      <c r="E24" s="37"/>
      <c r="F24" s="39">
        <f>F16+F22</f>
        <v>165590</v>
      </c>
    </row>
    <row r="25" spans="1:6" s="65" customFormat="1" ht="15">
      <c r="A25" s="28"/>
      <c r="B25" s="36"/>
      <c r="C25" s="36"/>
      <c r="D25" s="37"/>
      <c r="E25" s="37"/>
      <c r="F25" s="37"/>
    </row>
    <row r="26" spans="1:6" s="65" customFormat="1" ht="15">
      <c r="A26" s="28" t="s">
        <v>61</v>
      </c>
      <c r="B26" s="36"/>
      <c r="C26" s="36"/>
      <c r="D26" s="37"/>
      <c r="E26" s="37"/>
      <c r="F26" s="37"/>
    </row>
    <row r="27" spans="1:6" s="65" customFormat="1" ht="15">
      <c r="A27" s="31" t="s">
        <v>2</v>
      </c>
      <c r="B27" s="36"/>
      <c r="C27" s="36"/>
      <c r="D27" s="36">
        <v>118405</v>
      </c>
      <c r="E27" s="37"/>
      <c r="F27" s="36">
        <v>118405</v>
      </c>
    </row>
    <row r="28" spans="1:6" s="65" customFormat="1" ht="15">
      <c r="A28" s="31" t="s">
        <v>23</v>
      </c>
      <c r="B28" s="36"/>
      <c r="C28" s="36"/>
      <c r="D28" s="37">
        <f>'Changes in equity '!D17+'Changes in equity '!F17</f>
        <v>-46926</v>
      </c>
      <c r="E28" s="37"/>
      <c r="F28" s="37">
        <f>'Changes in equity '!D13+'Changes in equity '!F13</f>
        <v>-30625</v>
      </c>
    </row>
    <row r="29" spans="1:6" s="65" customFormat="1" ht="15">
      <c r="A29" s="28" t="s">
        <v>95</v>
      </c>
      <c r="B29" s="36"/>
      <c r="C29" s="36"/>
      <c r="D29" s="74">
        <f>SUM(D27:D28)</f>
        <v>71479</v>
      </c>
      <c r="E29" s="37"/>
      <c r="F29" s="74">
        <f>SUM(F27:F28)</f>
        <v>87780</v>
      </c>
    </row>
    <row r="30" spans="1:6" s="65" customFormat="1" ht="15">
      <c r="A30" s="28"/>
      <c r="B30" s="36"/>
      <c r="C30" s="36"/>
      <c r="D30" s="37"/>
      <c r="E30" s="37"/>
      <c r="F30" s="37"/>
    </row>
    <row r="31" spans="1:6" s="65" customFormat="1" ht="15">
      <c r="A31" s="28" t="s">
        <v>75</v>
      </c>
      <c r="B31" s="36"/>
      <c r="C31" s="36"/>
      <c r="D31" s="36"/>
      <c r="E31" s="37"/>
      <c r="F31" s="36"/>
    </row>
    <row r="32" spans="1:6" s="65" customFormat="1" ht="15">
      <c r="A32" s="31" t="s">
        <v>1</v>
      </c>
      <c r="B32" s="36"/>
      <c r="C32" s="36"/>
      <c r="D32" s="36">
        <v>22440</v>
      </c>
      <c r="E32" s="37"/>
      <c r="F32" s="36">
        <f>19077-944</f>
        <v>18133</v>
      </c>
    </row>
    <row r="33" spans="1:6" s="65" customFormat="1" ht="15">
      <c r="A33" s="31" t="s">
        <v>84</v>
      </c>
      <c r="B33" s="36"/>
      <c r="C33" s="36"/>
      <c r="D33" s="36">
        <v>715</v>
      </c>
      <c r="E33" s="37"/>
      <c r="F33" s="36">
        <v>944</v>
      </c>
    </row>
    <row r="34" spans="1:6" s="65" customFormat="1" ht="15">
      <c r="A34" s="31" t="s">
        <v>39</v>
      </c>
      <c r="B34" s="36"/>
      <c r="C34" s="36"/>
      <c r="D34" s="37">
        <v>716</v>
      </c>
      <c r="E34" s="37"/>
      <c r="F34" s="37">
        <v>3307</v>
      </c>
    </row>
    <row r="35" spans="1:6" s="65" customFormat="1" ht="15">
      <c r="A35" s="28" t="s">
        <v>76</v>
      </c>
      <c r="B35" s="36"/>
      <c r="C35" s="36"/>
      <c r="D35" s="74">
        <f>SUM(D32:D34)</f>
        <v>23871</v>
      </c>
      <c r="E35" s="37"/>
      <c r="F35" s="74">
        <f>SUM(F32:F34)</f>
        <v>22384</v>
      </c>
    </row>
    <row r="36" spans="1:6" s="65" customFormat="1" ht="15">
      <c r="A36" s="28"/>
      <c r="B36" s="36"/>
      <c r="C36" s="36"/>
      <c r="D36" s="36"/>
      <c r="E36" s="37"/>
      <c r="F36" s="36"/>
    </row>
    <row r="37" spans="1:6" s="65" customFormat="1" ht="15">
      <c r="A37" s="31" t="s">
        <v>7</v>
      </c>
      <c r="C37" s="36"/>
      <c r="D37" s="36">
        <v>9809</v>
      </c>
      <c r="E37" s="37"/>
      <c r="F37" s="36">
        <v>14491</v>
      </c>
    </row>
    <row r="38" spans="1:6" s="65" customFormat="1" ht="15" hidden="1">
      <c r="A38" s="31" t="s">
        <v>52</v>
      </c>
      <c r="C38" s="36"/>
      <c r="D38" s="36">
        <v>0</v>
      </c>
      <c r="E38" s="37"/>
      <c r="F38" s="36">
        <v>0</v>
      </c>
    </row>
    <row r="39" spans="1:6" s="65" customFormat="1" ht="15">
      <c r="A39" s="31" t="s">
        <v>53</v>
      </c>
      <c r="C39" s="36"/>
      <c r="D39" s="36">
        <v>46107</v>
      </c>
      <c r="E39" s="37"/>
      <c r="F39" s="36">
        <f>40935-229</f>
        <v>40706</v>
      </c>
    </row>
    <row r="40" spans="1:6" s="65" customFormat="1" ht="15">
      <c r="A40" s="31" t="s">
        <v>83</v>
      </c>
      <c r="B40" s="36"/>
      <c r="C40" s="36"/>
      <c r="D40" s="39">
        <v>229</v>
      </c>
      <c r="E40" s="37"/>
      <c r="F40" s="39">
        <v>229</v>
      </c>
    </row>
    <row r="41" spans="1:6" s="65" customFormat="1" ht="15">
      <c r="A41" s="28" t="s">
        <v>77</v>
      </c>
      <c r="B41" s="36"/>
      <c r="C41" s="36"/>
      <c r="D41" s="74">
        <f>SUM(D37:D40)</f>
        <v>56145</v>
      </c>
      <c r="E41" s="37"/>
      <c r="F41" s="74">
        <f>SUM(F37:F40)</f>
        <v>55426</v>
      </c>
    </row>
    <row r="42" spans="1:6" s="65" customFormat="1" ht="15">
      <c r="A42" s="31"/>
      <c r="B42" s="36"/>
      <c r="C42" s="36"/>
      <c r="D42" s="36"/>
      <c r="E42" s="37"/>
      <c r="F42" s="36"/>
    </row>
    <row r="43" spans="1:6" s="65" customFormat="1" ht="15">
      <c r="A43" s="28" t="s">
        <v>78</v>
      </c>
      <c r="B43" s="36"/>
      <c r="C43" s="36"/>
      <c r="D43" s="39">
        <f>D35+D41</f>
        <v>80016</v>
      </c>
      <c r="E43" s="37"/>
      <c r="F43" s="39">
        <f>F35+F41</f>
        <v>77810</v>
      </c>
    </row>
    <row r="44" spans="1:6" s="65" customFormat="1" ht="15">
      <c r="A44" s="31"/>
      <c r="B44" s="36"/>
      <c r="C44" s="36"/>
      <c r="D44" s="36"/>
      <c r="E44" s="37"/>
      <c r="F44" s="36"/>
    </row>
    <row r="45" spans="1:6" s="65" customFormat="1" ht="15">
      <c r="A45" s="28" t="s">
        <v>79</v>
      </c>
      <c r="B45" s="36"/>
      <c r="C45" s="36"/>
      <c r="D45" s="39">
        <f>D29+D43</f>
        <v>151495</v>
      </c>
      <c r="E45" s="37"/>
      <c r="F45" s="39">
        <f>F29+F43</f>
        <v>165590</v>
      </c>
    </row>
    <row r="46" spans="1:6" s="65" customFormat="1" ht="15">
      <c r="A46" s="28"/>
      <c r="B46" s="36"/>
      <c r="C46" s="36"/>
      <c r="D46" s="36"/>
      <c r="E46" s="37"/>
      <c r="F46" s="36"/>
    </row>
    <row r="47" spans="1:5" s="65" customFormat="1" ht="15">
      <c r="A47" s="31" t="s">
        <v>50</v>
      </c>
      <c r="B47" s="36"/>
      <c r="C47" s="36"/>
      <c r="E47" s="71"/>
    </row>
    <row r="48" spans="1:6" s="65" customFormat="1" ht="15">
      <c r="A48" s="31" t="s">
        <v>63</v>
      </c>
      <c r="B48" s="36"/>
      <c r="C48" s="36"/>
      <c r="D48" s="75">
        <f>(+D29*1000*100)/236810000</f>
        <v>30.184113846543642</v>
      </c>
      <c r="E48" s="76"/>
      <c r="F48" s="75">
        <f>(+F29*1000*100)/236810000</f>
        <v>37.067691398167305</v>
      </c>
    </row>
    <row r="49" spans="1:6" s="65" customFormat="1" ht="15">
      <c r="A49" s="31"/>
      <c r="B49" s="36"/>
      <c r="C49" s="36"/>
      <c r="D49" s="77"/>
      <c r="E49" s="37"/>
      <c r="F49" s="77"/>
    </row>
    <row r="50" spans="1:6" s="65" customFormat="1" ht="15">
      <c r="A50" s="31"/>
      <c r="B50" s="36"/>
      <c r="C50" s="36"/>
      <c r="D50" s="77"/>
      <c r="E50" s="37"/>
      <c r="F50" s="77"/>
    </row>
    <row r="51" spans="1:6" s="65" customFormat="1" ht="15">
      <c r="A51" s="31"/>
      <c r="B51" s="36"/>
      <c r="C51" s="36"/>
      <c r="D51" s="77"/>
      <c r="E51" s="37"/>
      <c r="F51" s="77"/>
    </row>
    <row r="52" spans="1:6" s="65" customFormat="1" ht="15">
      <c r="A52" s="31"/>
      <c r="B52" s="36"/>
      <c r="C52" s="36"/>
      <c r="D52" s="77"/>
      <c r="E52" s="37"/>
      <c r="F52" s="77"/>
    </row>
    <row r="53" spans="1:6" s="65" customFormat="1" ht="15">
      <c r="A53" s="31"/>
      <c r="B53" s="36"/>
      <c r="C53" s="36"/>
      <c r="D53" s="77"/>
      <c r="E53" s="37"/>
      <c r="F53" s="77"/>
    </row>
    <row r="54" spans="1:6" s="65" customFormat="1" ht="15">
      <c r="A54" s="31"/>
      <c r="B54" s="36"/>
      <c r="C54" s="36"/>
      <c r="D54" s="77"/>
      <c r="E54" s="37"/>
      <c r="F54" s="77"/>
    </row>
    <row r="55" spans="1:6" s="65" customFormat="1" ht="15">
      <c r="A55" s="31"/>
      <c r="B55" s="36"/>
      <c r="C55" s="36"/>
      <c r="D55" s="77"/>
      <c r="E55" s="37"/>
      <c r="F55" s="77"/>
    </row>
    <row r="56" spans="1:6" s="65" customFormat="1" ht="15">
      <c r="A56" s="31"/>
      <c r="B56" s="36"/>
      <c r="C56" s="36"/>
      <c r="D56" s="77"/>
      <c r="E56" s="37"/>
      <c r="F56" s="77"/>
    </row>
    <row r="57" spans="1:6" s="65" customFormat="1" ht="15">
      <c r="A57" s="31"/>
      <c r="B57" s="36"/>
      <c r="C57" s="36"/>
      <c r="D57" s="77"/>
      <c r="E57" s="37"/>
      <c r="F57" s="77"/>
    </row>
    <row r="58" s="65" customFormat="1" ht="15">
      <c r="E58" s="71"/>
    </row>
    <row r="59" s="65" customFormat="1" ht="15">
      <c r="E59" s="71"/>
    </row>
    <row r="60" s="65" customFormat="1" ht="15">
      <c r="E60" s="71"/>
    </row>
    <row r="61" s="65" customFormat="1" ht="15">
      <c r="E61" s="71"/>
    </row>
    <row r="62" s="17" customFormat="1" ht="15.75">
      <c r="E62" s="18"/>
    </row>
    <row r="63" s="17" customFormat="1" ht="15.75">
      <c r="E63" s="18"/>
    </row>
    <row r="64" s="17" customFormat="1" ht="15.75">
      <c r="E64" s="18"/>
    </row>
    <row r="65" s="17" customFormat="1" ht="15.75">
      <c r="E65" s="18"/>
    </row>
    <row r="66" s="17" customFormat="1" ht="15.75">
      <c r="E66" s="18"/>
    </row>
    <row r="67" spans="4:5" s="17" customFormat="1" ht="15.75">
      <c r="D67" s="19"/>
      <c r="E67" s="18"/>
    </row>
    <row r="68" s="17" customFormat="1" ht="15.75">
      <c r="E68" s="18"/>
    </row>
    <row r="69" s="17" customFormat="1" ht="15.75">
      <c r="E69" s="18"/>
    </row>
  </sheetData>
  <printOptions/>
  <pageMargins left="0.75" right="0.5" top="1" bottom="0.5" header="0.5" footer="0.25"/>
  <pageSetup horizontalDpi="600" verticalDpi="600" orientation="portrait" paperSize="9" scale="95" r:id="rId2"/>
  <headerFooter alignWithMargins="0">
    <oddHeader xml:space="preserve">&amp;L&amp;"Times New Roman,Regular"&amp;11&amp;UIntegrated Rubber Corporation Berhad  (852-D)                                                                                                                   &amp;R&amp;"Times New Roman,Regular"&amp;11Page 2 of 12 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0"/>
  <sheetViews>
    <sheetView showGridLines="0" zoomScaleSheetLayoutView="100" workbookViewId="0" topLeftCell="A7">
      <selection activeCell="F24" sqref="F24"/>
    </sheetView>
  </sheetViews>
  <sheetFormatPr defaultColWidth="9.140625" defaultRowHeight="12.75"/>
  <cols>
    <col min="1" max="1" width="36.7109375" style="21" customWidth="1"/>
    <col min="2" max="2" width="12.7109375" style="21" customWidth="1"/>
    <col min="3" max="3" width="2.7109375" style="21" customWidth="1"/>
    <col min="4" max="4" width="12.7109375" style="21" customWidth="1"/>
    <col min="5" max="5" width="2.7109375" style="22" customWidth="1"/>
    <col min="6" max="6" width="12.7109375" style="21" customWidth="1"/>
    <col min="7" max="7" width="2.7109375" style="21" customWidth="1"/>
    <col min="8" max="8" width="12.7109375" style="21" customWidth="1"/>
    <col min="9" max="16384" width="9.140625" style="21" customWidth="1"/>
  </cols>
  <sheetData>
    <row r="1" ht="18.75">
      <c r="A1" s="20" t="s">
        <v>45</v>
      </c>
    </row>
    <row r="2" ht="18.75">
      <c r="A2" s="20" t="s">
        <v>108</v>
      </c>
    </row>
    <row r="3" spans="1:7" ht="12.75">
      <c r="A3" s="23"/>
      <c r="F3" s="24"/>
      <c r="G3" s="24"/>
    </row>
    <row r="4" spans="1:7" s="49" customFormat="1" ht="15">
      <c r="A4" s="48"/>
      <c r="E4" s="50"/>
      <c r="F4" s="51"/>
      <c r="G4" s="51"/>
    </row>
    <row r="5" spans="1:7" s="49" customFormat="1" ht="15">
      <c r="A5" s="48"/>
      <c r="B5" s="52" t="s">
        <v>64</v>
      </c>
      <c r="C5" s="52"/>
      <c r="D5" s="52"/>
      <c r="E5" s="52"/>
      <c r="F5" s="52"/>
      <c r="G5" s="52"/>
    </row>
    <row r="6" spans="1:7" s="49" customFormat="1" ht="15">
      <c r="A6" s="48"/>
      <c r="D6" s="53" t="s">
        <v>55</v>
      </c>
      <c r="E6" s="54"/>
      <c r="F6" s="55" t="s">
        <v>24</v>
      </c>
      <c r="G6" s="54"/>
    </row>
    <row r="7" spans="1:7" s="49" customFormat="1" ht="15">
      <c r="A7" s="48"/>
      <c r="D7" s="54"/>
      <c r="E7" s="54"/>
      <c r="F7" s="54"/>
      <c r="G7" s="54"/>
    </row>
    <row r="8" spans="1:8" s="49" customFormat="1" ht="15">
      <c r="A8" s="48"/>
      <c r="B8" s="56" t="s">
        <v>21</v>
      </c>
      <c r="C8" s="56"/>
      <c r="D8" s="56" t="s">
        <v>20</v>
      </c>
      <c r="E8" s="54"/>
      <c r="F8" s="56" t="s">
        <v>102</v>
      </c>
      <c r="G8" s="56"/>
      <c r="H8" s="56"/>
    </row>
    <row r="9" spans="1:8" s="49" customFormat="1" ht="15">
      <c r="A9" s="48"/>
      <c r="B9" s="56" t="s">
        <v>20</v>
      </c>
      <c r="C9" s="56"/>
      <c r="D9" s="56" t="s">
        <v>23</v>
      </c>
      <c r="E9" s="54"/>
      <c r="F9" s="56" t="s">
        <v>103</v>
      </c>
      <c r="G9" s="56"/>
      <c r="H9" s="56" t="s">
        <v>22</v>
      </c>
    </row>
    <row r="10" spans="1:8" s="49" customFormat="1" ht="15">
      <c r="A10" s="48"/>
      <c r="B10" s="56" t="s">
        <v>3</v>
      </c>
      <c r="C10" s="56"/>
      <c r="D10" s="56" t="s">
        <v>3</v>
      </c>
      <c r="E10" s="54"/>
      <c r="F10" s="56" t="s">
        <v>3</v>
      </c>
      <c r="G10" s="56"/>
      <c r="H10" s="56" t="s">
        <v>3</v>
      </c>
    </row>
    <row r="11" spans="1:5" s="49" customFormat="1" ht="15">
      <c r="A11" s="48"/>
      <c r="E11" s="50"/>
    </row>
    <row r="12" spans="1:8" s="49" customFormat="1" ht="15">
      <c r="A12" s="57"/>
      <c r="B12" s="58"/>
      <c r="C12" s="58"/>
      <c r="D12" s="58"/>
      <c r="E12" s="59"/>
      <c r="F12" s="58"/>
      <c r="G12" s="58"/>
      <c r="H12" s="58"/>
    </row>
    <row r="13" spans="1:8" s="49" customFormat="1" ht="15">
      <c r="A13" s="48" t="s">
        <v>85</v>
      </c>
      <c r="B13" s="58">
        <v>118405</v>
      </c>
      <c r="C13" s="58"/>
      <c r="D13" s="58">
        <v>120</v>
      </c>
      <c r="E13" s="59"/>
      <c r="F13" s="58">
        <v>-30745</v>
      </c>
      <c r="G13" s="58"/>
      <c r="H13" s="59">
        <f>SUM(B13:F13)</f>
        <v>87780</v>
      </c>
    </row>
    <row r="14" spans="1:8" s="49" customFormat="1" ht="15">
      <c r="A14" s="48"/>
      <c r="B14" s="58"/>
      <c r="C14" s="58"/>
      <c r="D14" s="58"/>
      <c r="E14" s="59"/>
      <c r="F14" s="58"/>
      <c r="G14" s="58"/>
      <c r="H14" s="58"/>
    </row>
    <row r="15" spans="1:8" s="49" customFormat="1" ht="15">
      <c r="A15" s="48" t="s">
        <v>107</v>
      </c>
      <c r="B15" s="59">
        <v>0</v>
      </c>
      <c r="C15" s="59"/>
      <c r="D15" s="59">
        <v>0</v>
      </c>
      <c r="E15" s="59"/>
      <c r="F15" s="58">
        <f>'Income statement '!F32</f>
        <v>-16301</v>
      </c>
      <c r="G15" s="58"/>
      <c r="H15" s="59">
        <f>SUM(B15:F15)</f>
        <v>-16301</v>
      </c>
    </row>
    <row r="16" spans="1:8" s="49" customFormat="1" ht="15">
      <c r="A16" s="48"/>
      <c r="B16" s="60"/>
      <c r="C16" s="60"/>
      <c r="D16" s="60"/>
      <c r="E16" s="60"/>
      <c r="F16" s="60"/>
      <c r="G16" s="60"/>
      <c r="H16" s="60"/>
    </row>
    <row r="17" spans="1:8" s="49" customFormat="1" ht="15.75" thickBot="1">
      <c r="A17" s="48" t="s">
        <v>109</v>
      </c>
      <c r="B17" s="61">
        <f>SUM(B13:B15)</f>
        <v>118405</v>
      </c>
      <c r="C17" s="61"/>
      <c r="D17" s="61">
        <f>SUM(D13:D15)</f>
        <v>120</v>
      </c>
      <c r="E17" s="61"/>
      <c r="F17" s="61">
        <f>SUM(F13:F16)</f>
        <v>-47046</v>
      </c>
      <c r="G17" s="61"/>
      <c r="H17" s="61">
        <f>SUM(H13:H16)</f>
        <v>71479</v>
      </c>
    </row>
    <row r="18" spans="1:4" s="49" customFormat="1" ht="15.75" thickTop="1">
      <c r="A18" s="48"/>
      <c r="D18" s="62"/>
    </row>
    <row r="19" spans="1:8" s="49" customFormat="1" ht="15">
      <c r="A19" s="48"/>
      <c r="B19" s="58"/>
      <c r="C19" s="58"/>
      <c r="D19" s="58"/>
      <c r="E19" s="58"/>
      <c r="F19" s="58"/>
      <c r="G19" s="58"/>
      <c r="H19" s="58"/>
    </row>
    <row r="20" spans="1:8" s="49" customFormat="1" ht="15">
      <c r="A20" s="48"/>
      <c r="B20" s="58"/>
      <c r="C20" s="58"/>
      <c r="D20" s="58"/>
      <c r="E20" s="58"/>
      <c r="F20" s="58"/>
      <c r="G20" s="58"/>
      <c r="H20" s="58"/>
    </row>
    <row r="21" spans="1:8" s="49" customFormat="1" ht="15">
      <c r="A21" s="48"/>
      <c r="D21" s="62"/>
      <c r="F21" s="62"/>
      <c r="G21" s="62"/>
      <c r="H21" s="63"/>
    </row>
    <row r="22" spans="1:8" s="49" customFormat="1" ht="15">
      <c r="A22" s="48" t="s">
        <v>54</v>
      </c>
      <c r="B22" s="58">
        <v>118405</v>
      </c>
      <c r="C22" s="58"/>
      <c r="D22" s="58">
        <v>120</v>
      </c>
      <c r="E22" s="58"/>
      <c r="F22" s="58">
        <v>-25114</v>
      </c>
      <c r="G22" s="58"/>
      <c r="H22" s="59">
        <f>SUM(B22:F22)</f>
        <v>93411</v>
      </c>
    </row>
    <row r="23" spans="1:8" s="49" customFormat="1" ht="15">
      <c r="A23" s="48"/>
      <c r="B23" s="58"/>
      <c r="C23" s="58"/>
      <c r="D23" s="58"/>
      <c r="E23" s="58"/>
      <c r="F23" s="58"/>
      <c r="G23" s="58"/>
      <c r="H23" s="58"/>
    </row>
    <row r="24" spans="1:8" s="49" customFormat="1" ht="15">
      <c r="A24" s="48" t="s">
        <v>107</v>
      </c>
      <c r="B24" s="59">
        <v>0</v>
      </c>
      <c r="C24" s="59"/>
      <c r="D24" s="59">
        <v>0</v>
      </c>
      <c r="E24" s="59"/>
      <c r="F24" s="59">
        <f>'Income statement '!H29</f>
        <v>-5631</v>
      </c>
      <c r="G24" s="59"/>
      <c r="H24" s="59">
        <f>SUM(B24:F24)</f>
        <v>-5631</v>
      </c>
    </row>
    <row r="25" spans="1:8" s="49" customFormat="1" ht="15">
      <c r="A25" s="48"/>
      <c r="B25" s="59"/>
      <c r="C25" s="59"/>
      <c r="D25" s="59"/>
      <c r="E25" s="59"/>
      <c r="F25" s="59"/>
      <c r="G25" s="59"/>
      <c r="H25" s="59"/>
    </row>
    <row r="26" spans="1:8" s="49" customFormat="1" ht="15.75" thickBot="1">
      <c r="A26" s="48" t="s">
        <v>110</v>
      </c>
      <c r="B26" s="64">
        <f>SUM(B21:B24)</f>
        <v>118405</v>
      </c>
      <c r="C26" s="64"/>
      <c r="D26" s="64">
        <f>SUM(D21:D24)</f>
        <v>120</v>
      </c>
      <c r="E26" s="64"/>
      <c r="F26" s="64">
        <f>SUM(F21:F24)</f>
        <v>-30745</v>
      </c>
      <c r="G26" s="64"/>
      <c r="H26" s="64">
        <f>SUM(H21:H24)</f>
        <v>87780</v>
      </c>
    </row>
    <row r="27" spans="1:5" s="49" customFormat="1" ht="15.75" thickTop="1">
      <c r="A27" s="48"/>
      <c r="E27" s="50"/>
    </row>
    <row r="28" spans="1:5" s="49" customFormat="1" ht="15">
      <c r="A28" s="57"/>
      <c r="E28" s="50"/>
    </row>
    <row r="29" spans="1:5" s="49" customFormat="1" ht="15">
      <c r="A29" s="57"/>
      <c r="E29" s="50"/>
    </row>
    <row r="30" spans="1:5" s="49" customFormat="1" ht="15">
      <c r="A30" s="57"/>
      <c r="E30" s="50"/>
    </row>
    <row r="31" spans="1:5" s="49" customFormat="1" ht="15">
      <c r="A31" s="48"/>
      <c r="E31" s="50"/>
    </row>
    <row r="32" spans="1:8" s="49" customFormat="1" ht="15" hidden="1">
      <c r="A32" s="93" t="s">
        <v>56</v>
      </c>
      <c r="B32" s="93"/>
      <c r="C32" s="93"/>
      <c r="D32" s="93"/>
      <c r="E32" s="93"/>
      <c r="F32" s="93"/>
      <c r="G32" s="93"/>
      <c r="H32" s="93"/>
    </row>
    <row r="33" spans="1:8" s="49" customFormat="1" ht="15" hidden="1">
      <c r="A33" s="93"/>
      <c r="B33" s="93"/>
      <c r="C33" s="93"/>
      <c r="D33" s="93"/>
      <c r="E33" s="93"/>
      <c r="F33" s="93"/>
      <c r="G33" s="93"/>
      <c r="H33" s="93"/>
    </row>
    <row r="34" s="49" customFormat="1" ht="15">
      <c r="E34" s="50"/>
    </row>
    <row r="35" s="49" customFormat="1" ht="15">
      <c r="E35" s="50"/>
    </row>
    <row r="36" s="49" customFormat="1" ht="15">
      <c r="E36" s="50"/>
    </row>
    <row r="37" s="49" customFormat="1" ht="15">
      <c r="E37" s="50"/>
    </row>
    <row r="38" s="49" customFormat="1" ht="15">
      <c r="E38" s="50"/>
    </row>
    <row r="39" s="49" customFormat="1" ht="15">
      <c r="E39" s="50"/>
    </row>
    <row r="40" s="49" customFormat="1" ht="15">
      <c r="E40" s="50"/>
    </row>
    <row r="41" s="49" customFormat="1" ht="15">
      <c r="E41" s="50"/>
    </row>
    <row r="42" s="49" customFormat="1" ht="15">
      <c r="E42" s="50"/>
    </row>
    <row r="43" s="49" customFormat="1" ht="15">
      <c r="E43" s="50"/>
    </row>
    <row r="44" s="49" customFormat="1" ht="15">
      <c r="E44" s="50"/>
    </row>
    <row r="45" s="49" customFormat="1" ht="15">
      <c r="E45" s="50"/>
    </row>
    <row r="46" s="49" customFormat="1" ht="15">
      <c r="E46" s="50"/>
    </row>
    <row r="47" s="49" customFormat="1" ht="15">
      <c r="E47" s="50"/>
    </row>
    <row r="48" s="49" customFormat="1" ht="15">
      <c r="E48" s="50"/>
    </row>
    <row r="49" s="49" customFormat="1" ht="15">
      <c r="E49" s="50"/>
    </row>
    <row r="50" s="49" customFormat="1" ht="15">
      <c r="E50" s="50"/>
    </row>
    <row r="51" s="49" customFormat="1" ht="15">
      <c r="E51" s="50"/>
    </row>
    <row r="52" s="49" customFormat="1" ht="15">
      <c r="E52" s="50"/>
    </row>
    <row r="53" s="49" customFormat="1" ht="15">
      <c r="E53" s="50"/>
    </row>
    <row r="54" s="49" customFormat="1" ht="15">
      <c r="E54" s="50"/>
    </row>
    <row r="55" s="49" customFormat="1" ht="15">
      <c r="E55" s="50"/>
    </row>
    <row r="56" s="49" customFormat="1" ht="15">
      <c r="E56" s="50"/>
    </row>
    <row r="57" s="49" customFormat="1" ht="15">
      <c r="E57" s="50"/>
    </row>
    <row r="58" s="49" customFormat="1" ht="15">
      <c r="E58" s="50"/>
    </row>
    <row r="59" s="49" customFormat="1" ht="15">
      <c r="E59" s="50"/>
    </row>
    <row r="60" s="49" customFormat="1" ht="15">
      <c r="E60" s="50"/>
    </row>
    <row r="61" s="49" customFormat="1" ht="15">
      <c r="E61" s="50"/>
    </row>
    <row r="62" s="49" customFormat="1" ht="15">
      <c r="E62" s="50"/>
    </row>
    <row r="63" s="49" customFormat="1" ht="15">
      <c r="E63" s="50"/>
    </row>
    <row r="64" s="49" customFormat="1" ht="15">
      <c r="E64" s="50"/>
    </row>
    <row r="65" s="49" customFormat="1" ht="15">
      <c r="E65" s="50"/>
    </row>
    <row r="66" s="49" customFormat="1" ht="15">
      <c r="E66" s="50"/>
    </row>
    <row r="67" s="49" customFormat="1" ht="15">
      <c r="E67" s="50"/>
    </row>
    <row r="68" s="49" customFormat="1" ht="15">
      <c r="E68" s="50"/>
    </row>
    <row r="69" s="49" customFormat="1" ht="15">
      <c r="E69" s="50"/>
    </row>
    <row r="70" s="49" customFormat="1" ht="15">
      <c r="E70" s="50"/>
    </row>
  </sheetData>
  <mergeCells count="1">
    <mergeCell ref="A32:H33"/>
  </mergeCells>
  <printOptions/>
  <pageMargins left="0.75" right="0.5" top="1" bottom="0.5" header="0.5" footer="0.25"/>
  <pageSetup horizontalDpi="600" verticalDpi="600" orientation="portrait" paperSize="9" scale="95" r:id="rId2"/>
  <headerFooter alignWithMargins="0">
    <oddHeader xml:space="preserve">&amp;L&amp;"Times New Roman,Regular"&amp;11&amp;UIntegrated Rubber Corporation Berhad  (852-D)                                                                                                                   &amp;R&amp;"Times New Roman,Regular"&amp;11Page 3 of 12 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6"/>
  <sheetViews>
    <sheetView zoomScaleSheetLayoutView="100" workbookViewId="0" topLeftCell="A1">
      <selection activeCell="C22" sqref="C22"/>
    </sheetView>
  </sheetViews>
  <sheetFormatPr defaultColWidth="9.140625" defaultRowHeight="12.75"/>
  <cols>
    <col min="1" max="2" width="3.7109375" style="11" customWidth="1"/>
    <col min="3" max="3" width="59.7109375" style="8" customWidth="1"/>
    <col min="4" max="4" width="14.7109375" style="9" customWidth="1"/>
    <col min="5" max="5" width="3.7109375" style="8" customWidth="1"/>
    <col min="6" max="6" width="14.7109375" style="9" customWidth="1"/>
    <col min="7" max="7" width="2.8515625" style="8" customWidth="1"/>
    <col min="8" max="16384" width="9.140625" style="8" customWidth="1"/>
  </cols>
  <sheetData>
    <row r="1" spans="1:6" s="27" customFormat="1" ht="18.75">
      <c r="A1" s="1" t="s">
        <v>46</v>
      </c>
      <c r="B1" s="7"/>
      <c r="C1" s="25"/>
      <c r="D1" s="26"/>
      <c r="F1" s="26"/>
    </row>
    <row r="2" spans="1:6" s="27" customFormat="1" ht="18.75">
      <c r="A2" s="1" t="s">
        <v>108</v>
      </c>
      <c r="B2" s="7"/>
      <c r="C2" s="25"/>
      <c r="D2" s="26"/>
      <c r="F2" s="26"/>
    </row>
    <row r="3" spans="1:6" s="27" customFormat="1" ht="13.5" customHeight="1">
      <c r="A3" s="1"/>
      <c r="B3" s="7"/>
      <c r="C3" s="25"/>
      <c r="D3" s="26"/>
      <c r="F3" s="26"/>
    </row>
    <row r="4" spans="1:6" s="30" customFormat="1" ht="14.25">
      <c r="A4" s="28"/>
      <c r="B4" s="28"/>
      <c r="C4" s="29"/>
      <c r="D4" s="4" t="s">
        <v>105</v>
      </c>
      <c r="F4" s="4" t="str">
        <f>D4</f>
        <v>12 months</v>
      </c>
    </row>
    <row r="5" spans="1:6" s="30" customFormat="1" ht="14.25">
      <c r="A5" s="28"/>
      <c r="B5" s="28"/>
      <c r="C5" s="29"/>
      <c r="D5" s="4" t="s">
        <v>25</v>
      </c>
      <c r="F5" s="4" t="s">
        <v>25</v>
      </c>
    </row>
    <row r="6" spans="1:6" s="5" customFormat="1" ht="15">
      <c r="A6" s="28"/>
      <c r="B6" s="31"/>
      <c r="C6" s="32"/>
      <c r="D6" s="91" t="s">
        <v>104</v>
      </c>
      <c r="F6" s="92" t="s">
        <v>80</v>
      </c>
    </row>
    <row r="7" spans="1:6" s="5" customFormat="1" ht="15">
      <c r="A7" s="33"/>
      <c r="B7" s="33"/>
      <c r="C7" s="34"/>
      <c r="D7" s="4" t="s">
        <v>3</v>
      </c>
      <c r="F7" s="4" t="s">
        <v>3</v>
      </c>
    </row>
    <row r="8" spans="1:6" s="5" customFormat="1" ht="15">
      <c r="A8" s="33"/>
      <c r="B8" s="33"/>
      <c r="C8" s="34"/>
      <c r="D8" s="4" t="s">
        <v>33</v>
      </c>
      <c r="F8" s="4" t="s">
        <v>32</v>
      </c>
    </row>
    <row r="9" spans="1:6" s="5" customFormat="1" ht="15">
      <c r="A9" s="35" t="s">
        <v>26</v>
      </c>
      <c r="B9" s="33"/>
      <c r="C9" s="34"/>
      <c r="D9" s="2"/>
      <c r="F9" s="2"/>
    </row>
    <row r="10" spans="1:6" s="5" customFormat="1" ht="15">
      <c r="A10" s="35"/>
      <c r="B10" s="33"/>
      <c r="C10" s="34"/>
      <c r="D10" s="2"/>
      <c r="F10" s="2"/>
    </row>
    <row r="11" spans="1:6" s="5" customFormat="1" ht="15">
      <c r="A11" s="31" t="s">
        <v>89</v>
      </c>
      <c r="B11" s="31"/>
      <c r="C11" s="32"/>
      <c r="D11" s="36">
        <f>'Income statement '!F25</f>
        <v>-18893</v>
      </c>
      <c r="F11" s="36">
        <f>'Income statement '!H25</f>
        <v>-7488</v>
      </c>
    </row>
    <row r="12" spans="1:6" s="5" customFormat="1" ht="15">
      <c r="A12" s="31" t="s">
        <v>17</v>
      </c>
      <c r="B12" s="31"/>
      <c r="C12" s="32"/>
      <c r="D12" s="36"/>
      <c r="F12" s="36"/>
    </row>
    <row r="13" spans="1:6" s="5" customFormat="1" ht="15">
      <c r="A13" s="31"/>
      <c r="B13" s="31" t="s">
        <v>10</v>
      </c>
      <c r="C13" s="32"/>
      <c r="D13" s="37">
        <f>3249-1+9000+977</f>
        <v>13225</v>
      </c>
      <c r="F13" s="37">
        <v>5991</v>
      </c>
    </row>
    <row r="14" spans="1:6" s="5" customFormat="1" ht="15">
      <c r="A14" s="31"/>
      <c r="B14" s="31" t="s">
        <v>14</v>
      </c>
      <c r="C14" s="32"/>
      <c r="D14" s="37">
        <v>3131</v>
      </c>
      <c r="F14" s="37">
        <v>2305</v>
      </c>
    </row>
    <row r="15" spans="1:6" s="5" customFormat="1" ht="15">
      <c r="A15" s="31"/>
      <c r="B15" s="31" t="s">
        <v>15</v>
      </c>
      <c r="C15" s="32"/>
      <c r="D15" s="37">
        <v>-22</v>
      </c>
      <c r="E15" s="38"/>
      <c r="F15" s="37">
        <v>-84</v>
      </c>
    </row>
    <row r="16" spans="1:6" s="5" customFormat="1" ht="15">
      <c r="A16" s="31"/>
      <c r="B16" s="31" t="s">
        <v>69</v>
      </c>
      <c r="C16" s="32"/>
      <c r="D16" s="39">
        <v>-18</v>
      </c>
      <c r="F16" s="39">
        <v>-42</v>
      </c>
    </row>
    <row r="17" spans="1:6" s="5" customFormat="1" ht="15">
      <c r="A17" s="31" t="s">
        <v>90</v>
      </c>
      <c r="B17" s="31"/>
      <c r="C17" s="32"/>
      <c r="D17" s="36">
        <f>SUM(D11:D16)</f>
        <v>-2577</v>
      </c>
      <c r="F17" s="36">
        <f>SUM(F11:F16)</f>
        <v>682</v>
      </c>
    </row>
    <row r="18" spans="1:6" s="5" customFormat="1" ht="15">
      <c r="A18" s="31" t="s">
        <v>18</v>
      </c>
      <c r="B18" s="31"/>
      <c r="C18" s="32"/>
      <c r="D18" s="2"/>
      <c r="F18" s="2"/>
    </row>
    <row r="19" spans="1:6" s="5" customFormat="1" ht="15">
      <c r="A19" s="31"/>
      <c r="B19" s="31" t="s">
        <v>11</v>
      </c>
      <c r="C19" s="32"/>
      <c r="D19" s="36">
        <f>-912</f>
        <v>-912</v>
      </c>
      <c r="F19" s="36">
        <v>-7404</v>
      </c>
    </row>
    <row r="20" spans="1:6" s="5" customFormat="1" ht="15">
      <c r="A20" s="31"/>
      <c r="B20" s="31" t="s">
        <v>35</v>
      </c>
      <c r="C20" s="32"/>
      <c r="D20" s="39">
        <v>-4682</v>
      </c>
      <c r="F20" s="39">
        <v>4224</v>
      </c>
    </row>
    <row r="21" spans="1:6" s="5" customFormat="1" ht="15">
      <c r="A21" s="31" t="s">
        <v>98</v>
      </c>
      <c r="B21" s="31"/>
      <c r="C21" s="32"/>
      <c r="D21" s="36">
        <f>SUM(D17:D20)</f>
        <v>-8171</v>
      </c>
      <c r="F21" s="36">
        <f>SUM(F17:F20)</f>
        <v>-2498</v>
      </c>
    </row>
    <row r="22" spans="1:6" s="5" customFormat="1" ht="15">
      <c r="A22" s="31" t="s">
        <v>12</v>
      </c>
      <c r="B22" s="31"/>
      <c r="C22" s="32"/>
      <c r="D22" s="36">
        <v>-1754</v>
      </c>
      <c r="F22" s="36">
        <v>-1463</v>
      </c>
    </row>
    <row r="23" spans="1:6" s="5" customFormat="1" ht="15">
      <c r="A23" s="31" t="s">
        <v>70</v>
      </c>
      <c r="B23" s="31"/>
      <c r="C23" s="32"/>
      <c r="D23" s="36">
        <v>18</v>
      </c>
      <c r="F23" s="36">
        <v>42</v>
      </c>
    </row>
    <row r="24" spans="1:6" s="5" customFormat="1" ht="15">
      <c r="A24" s="31" t="s">
        <v>115</v>
      </c>
      <c r="B24" s="31"/>
      <c r="C24" s="32"/>
      <c r="D24" s="39">
        <v>695</v>
      </c>
      <c r="F24" s="39">
        <v>-1175</v>
      </c>
    </row>
    <row r="25" spans="1:6" s="5" customFormat="1" ht="15">
      <c r="A25" s="28" t="s">
        <v>91</v>
      </c>
      <c r="B25" s="31"/>
      <c r="C25" s="32"/>
      <c r="D25" s="40">
        <f>SUM(D21:D24)</f>
        <v>-9212</v>
      </c>
      <c r="F25" s="40">
        <f>SUM(F21:F24)</f>
        <v>-5094</v>
      </c>
    </row>
    <row r="26" spans="1:6" s="5" customFormat="1" ht="15">
      <c r="A26" s="31"/>
      <c r="B26" s="31"/>
      <c r="C26" s="32"/>
      <c r="D26" s="36"/>
      <c r="F26" s="36"/>
    </row>
    <row r="27" spans="1:6" s="5" customFormat="1" ht="15">
      <c r="A27" s="28" t="s">
        <v>27</v>
      </c>
      <c r="B27" s="31"/>
      <c r="C27" s="32"/>
      <c r="D27" s="36"/>
      <c r="F27" s="36"/>
    </row>
    <row r="28" spans="1:6" s="5" customFormat="1" ht="15">
      <c r="A28" s="31"/>
      <c r="B28" s="31"/>
      <c r="C28" s="32"/>
      <c r="D28" s="36"/>
      <c r="F28" s="36"/>
    </row>
    <row r="29" spans="1:6" s="5" customFormat="1" ht="15">
      <c r="A29" s="31" t="s">
        <v>16</v>
      </c>
      <c r="B29" s="31"/>
      <c r="C29" s="32"/>
      <c r="D29" s="36">
        <v>-6701</v>
      </c>
      <c r="F29" s="36">
        <v>-8950</v>
      </c>
    </row>
    <row r="30" spans="1:6" s="5" customFormat="1" ht="15">
      <c r="A30" s="31" t="s">
        <v>113</v>
      </c>
      <c r="B30" s="31"/>
      <c r="C30" s="32"/>
      <c r="D30" s="36">
        <v>4419</v>
      </c>
      <c r="F30" s="36">
        <v>0</v>
      </c>
    </row>
    <row r="31" spans="1:6" s="5" customFormat="1" ht="15">
      <c r="A31" s="31" t="s">
        <v>114</v>
      </c>
      <c r="B31" s="31"/>
      <c r="C31" s="32"/>
      <c r="D31" s="36">
        <v>0</v>
      </c>
      <c r="F31" s="36">
        <v>79</v>
      </c>
    </row>
    <row r="32" spans="1:6" s="5" customFormat="1" ht="15">
      <c r="A32" s="31" t="s">
        <v>13</v>
      </c>
      <c r="B32" s="31"/>
      <c r="C32" s="32"/>
      <c r="D32" s="37">
        <v>22</v>
      </c>
      <c r="E32" s="38"/>
      <c r="F32" s="37">
        <f>-F15</f>
        <v>84</v>
      </c>
    </row>
    <row r="33" spans="1:6" s="5" customFormat="1" ht="15">
      <c r="A33" s="31" t="s">
        <v>81</v>
      </c>
      <c r="B33" s="31"/>
      <c r="C33" s="32"/>
      <c r="D33" s="39">
        <v>75</v>
      </c>
      <c r="F33" s="39">
        <v>-3</v>
      </c>
    </row>
    <row r="34" spans="1:6" s="5" customFormat="1" ht="15">
      <c r="A34" s="28" t="s">
        <v>99</v>
      </c>
      <c r="B34" s="31"/>
      <c r="C34" s="32"/>
      <c r="D34" s="40">
        <f>SUM(D29:D33)</f>
        <v>-2185</v>
      </c>
      <c r="F34" s="40">
        <f>SUM(F29:F33)</f>
        <v>-8790</v>
      </c>
    </row>
    <row r="35" spans="1:6" s="5" customFormat="1" ht="15">
      <c r="A35" s="28"/>
      <c r="B35" s="28"/>
      <c r="C35" s="32"/>
      <c r="D35" s="36"/>
      <c r="F35" s="36"/>
    </row>
    <row r="36" spans="1:6" s="5" customFormat="1" ht="15">
      <c r="A36" s="28" t="s">
        <v>28</v>
      </c>
      <c r="B36" s="31"/>
      <c r="C36" s="32"/>
      <c r="D36" s="36"/>
      <c r="F36" s="36"/>
    </row>
    <row r="37" spans="1:6" s="5" customFormat="1" ht="15">
      <c r="A37" s="28"/>
      <c r="B37" s="31"/>
      <c r="C37" s="32"/>
      <c r="D37" s="36"/>
      <c r="F37" s="36"/>
    </row>
    <row r="38" spans="1:6" s="5" customFormat="1" ht="15">
      <c r="A38" s="31" t="s">
        <v>66</v>
      </c>
      <c r="B38" s="31"/>
      <c r="C38" s="32"/>
      <c r="D38" s="36">
        <f>208074+6982-1</f>
        <v>215055</v>
      </c>
      <c r="F38" s="36">
        <v>96776</v>
      </c>
    </row>
    <row r="39" spans="1:6" s="5" customFormat="1" ht="15">
      <c r="A39" s="31" t="s">
        <v>67</v>
      </c>
      <c r="B39" s="31"/>
      <c r="C39" s="32"/>
      <c r="D39" s="36">
        <f>-203646-1702</f>
        <v>-205348</v>
      </c>
      <c r="F39" s="37">
        <v>-76653</v>
      </c>
    </row>
    <row r="40" spans="1:6" s="5" customFormat="1" ht="15">
      <c r="A40" s="31" t="s">
        <v>87</v>
      </c>
      <c r="B40" s="31"/>
      <c r="C40" s="32"/>
      <c r="D40" s="36">
        <v>-229</v>
      </c>
      <c r="F40" s="37">
        <v>-229</v>
      </c>
    </row>
    <row r="41" spans="1:6" s="5" customFormat="1" ht="15">
      <c r="A41" s="31" t="s">
        <v>12</v>
      </c>
      <c r="B41" s="31"/>
      <c r="C41" s="32"/>
      <c r="D41" s="39">
        <v>-1377</v>
      </c>
      <c r="F41" s="39">
        <v>-842</v>
      </c>
    </row>
    <row r="42" spans="1:6" s="5" customFormat="1" ht="15">
      <c r="A42" s="28" t="s">
        <v>101</v>
      </c>
      <c r="B42" s="31"/>
      <c r="C42" s="32"/>
      <c r="D42" s="40">
        <f>SUM(D38:D41)</f>
        <v>8101</v>
      </c>
      <c r="F42" s="40">
        <f>SUM(F38:F41)</f>
        <v>19052</v>
      </c>
    </row>
    <row r="43" spans="1:6" s="5" customFormat="1" ht="15">
      <c r="A43" s="28"/>
      <c r="B43" s="28"/>
      <c r="C43" s="32"/>
      <c r="D43" s="36"/>
      <c r="F43" s="36"/>
    </row>
    <row r="44" spans="1:6" s="5" customFormat="1" ht="15">
      <c r="A44" s="31" t="s">
        <v>92</v>
      </c>
      <c r="B44" s="31"/>
      <c r="C44" s="32"/>
      <c r="D44" s="36">
        <f>D25+D34+D42</f>
        <v>-3296</v>
      </c>
      <c r="F44" s="36">
        <f>F25+F34+F42</f>
        <v>5168</v>
      </c>
    </row>
    <row r="45" spans="1:6" s="5" customFormat="1" ht="15">
      <c r="A45" s="31" t="s">
        <v>111</v>
      </c>
      <c r="B45" s="31"/>
      <c r="C45" s="32"/>
      <c r="D45" s="39">
        <v>6341</v>
      </c>
      <c r="F45" s="39">
        <v>1173</v>
      </c>
    </row>
    <row r="46" spans="1:6" s="5" customFormat="1" ht="15.75" thickBot="1">
      <c r="A46" s="28" t="s">
        <v>112</v>
      </c>
      <c r="B46" s="31"/>
      <c r="C46" s="32"/>
      <c r="D46" s="41">
        <f>SUM(D44:D45)</f>
        <v>3045</v>
      </c>
      <c r="F46" s="41">
        <f>SUM(F44:F45)</f>
        <v>6341</v>
      </c>
    </row>
    <row r="47" spans="1:6" s="5" customFormat="1" ht="15.75" thickTop="1">
      <c r="A47" s="35"/>
      <c r="B47" s="35"/>
      <c r="C47" s="42"/>
      <c r="D47" s="36"/>
      <c r="F47" s="36"/>
    </row>
    <row r="48" spans="1:6" s="5" customFormat="1" ht="15">
      <c r="A48" s="35" t="s">
        <v>19</v>
      </c>
      <c r="B48" s="35"/>
      <c r="C48" s="42"/>
      <c r="D48" s="36"/>
      <c r="F48" s="36"/>
    </row>
    <row r="49" spans="1:6" s="5" customFormat="1" ht="15">
      <c r="A49" s="35"/>
      <c r="B49" s="33" t="s">
        <v>58</v>
      </c>
      <c r="C49" s="42"/>
      <c r="D49" s="36">
        <v>2967</v>
      </c>
      <c r="F49" s="36">
        <v>680</v>
      </c>
    </row>
    <row r="50" spans="1:6" s="5" customFormat="1" ht="15">
      <c r="A50" s="35"/>
      <c r="B50" s="33" t="s">
        <v>88</v>
      </c>
      <c r="C50" s="42"/>
      <c r="D50" s="36">
        <v>0</v>
      </c>
      <c r="F50" s="36">
        <v>0</v>
      </c>
    </row>
    <row r="51" spans="1:6" s="5" customFormat="1" ht="15">
      <c r="A51" s="35"/>
      <c r="B51" s="33" t="s">
        <v>93</v>
      </c>
      <c r="C51" s="42"/>
      <c r="D51" s="39">
        <v>78</v>
      </c>
      <c r="F51" s="39">
        <v>5661</v>
      </c>
    </row>
    <row r="52" spans="1:6" s="5" customFormat="1" ht="15.75" thickBot="1">
      <c r="A52" s="35"/>
      <c r="B52" s="33"/>
      <c r="C52" s="42"/>
      <c r="D52" s="41">
        <f>SUM(D49:D51)</f>
        <v>3045</v>
      </c>
      <c r="F52" s="41">
        <f>SUM(F49:F51)</f>
        <v>6341</v>
      </c>
    </row>
    <row r="53" spans="1:6" s="5" customFormat="1" ht="15.75" thickTop="1">
      <c r="A53" s="44"/>
      <c r="B53" s="45"/>
      <c r="C53" s="46"/>
      <c r="D53" s="47"/>
      <c r="E53" s="43"/>
      <c r="F53" s="47"/>
    </row>
    <row r="54" spans="1:6" s="5" customFormat="1" ht="15">
      <c r="A54" s="44"/>
      <c r="B54" s="45"/>
      <c r="C54" s="46"/>
      <c r="D54" s="47"/>
      <c r="E54" s="43"/>
      <c r="F54" s="47"/>
    </row>
    <row r="55" spans="1:6" s="5" customFormat="1" ht="15">
      <c r="A55" s="44"/>
      <c r="B55" s="45"/>
      <c r="C55" s="46"/>
      <c r="D55" s="47"/>
      <c r="E55" s="43"/>
      <c r="F55" s="47"/>
    </row>
    <row r="56" spans="1:6" s="5" customFormat="1" ht="15">
      <c r="A56" s="44"/>
      <c r="B56" s="45"/>
      <c r="C56" s="46"/>
      <c r="D56" s="47"/>
      <c r="E56" s="43"/>
      <c r="F56" s="47"/>
    </row>
  </sheetData>
  <printOptions/>
  <pageMargins left="0.75" right="0.5" top="1" bottom="0.5" header="0.5" footer="0.25"/>
  <pageSetup horizontalDpi="300" verticalDpi="300" orientation="portrait" paperSize="9" scale="90" r:id="rId2"/>
  <headerFooter alignWithMargins="0">
    <oddHeader xml:space="preserve">&amp;L&amp;"Times New Roman,Regular"&amp;11&amp;UIntegrated Rubber Corporation Berhad  (852-D)                                                                                                                   &amp;R&amp;"Times New Roman,Regular"&amp;11Page 4 of 12 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sptan</cp:lastModifiedBy>
  <cp:lastPrinted>2007-12-13T07:25:21Z</cp:lastPrinted>
  <dcterms:created xsi:type="dcterms:W3CDTF">2001-05-23T03:51:52Z</dcterms:created>
  <dcterms:modified xsi:type="dcterms:W3CDTF">2008-03-28T01:02:20Z</dcterms:modified>
  <cp:category/>
  <cp:version/>
  <cp:contentType/>
  <cp:contentStatus/>
</cp:coreProperties>
</file>